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029"/>
  <workbookPr defaultThemeVersion="124226"/>
  <mc:AlternateContent xmlns:mc="http://schemas.openxmlformats.org/markup-compatibility/2006">
    <mc:Choice Requires="x15">
      <x15ac:absPath xmlns:x15ac="http://schemas.microsoft.com/office/spreadsheetml/2010/11/ac" url="E:\料金変更　　関係\R7.9月　食事代　変更\料金表\"/>
    </mc:Choice>
  </mc:AlternateContent>
  <xr:revisionPtr revIDLastSave="0" documentId="13_ncr:1_{B5AF1903-7899-4C5E-83FA-6A39641A60AF}" xr6:coauthVersionLast="47" xr6:coauthVersionMax="47" xr10:uidLastSave="{00000000-0000-0000-0000-000000000000}"/>
  <bookViews>
    <workbookView xWindow="-120" yWindow="-120" windowWidth="20730" windowHeight="11040" firstSheet="2" activeTab="9" xr2:uid="{00000000-000D-0000-FFFF-FFFF00000000}"/>
  </bookViews>
  <sheets>
    <sheet name="H27.8～" sheetId="1" r:id="rId1"/>
    <sheet name="H29.2～" sheetId="3" r:id="rId2"/>
    <sheet name="H29.4~" sheetId="5" r:id="rId3"/>
    <sheet name="H30.4~" sheetId="4" r:id="rId4"/>
    <sheet name="H30.8~ " sheetId="6" r:id="rId5"/>
    <sheet name="R1.10" sheetId="7" r:id="rId6"/>
    <sheet name="R3.4 " sheetId="8" r:id="rId7"/>
    <sheet name="R3.8" sheetId="9" r:id="rId8"/>
    <sheet name="R6.6 " sheetId="10" r:id="rId9"/>
    <sheet name="R7.9" sheetId="11" r:id="rId10"/>
  </sheets>
  <definedNames>
    <definedName name="_xlnm.Print_Area" localSheetId="6">'R3.4 '!$A$1:$G$63</definedName>
    <definedName name="_xlnm.Print_Area" localSheetId="7">'R3.8'!$A$1:$H$67</definedName>
    <definedName name="_xlnm.Print_Area" localSheetId="8">'R6.6 '!$A$1:$H$67</definedName>
    <definedName name="_xlnm.Print_Area" localSheetId="9">'R7.9'!$A$1:$H$67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46" i="7" l="1"/>
  <c r="F45" i="7"/>
  <c r="F44" i="7"/>
  <c r="F43" i="7"/>
  <c r="F42" i="7"/>
  <c r="F41" i="7"/>
  <c r="F40" i="7"/>
  <c r="F35" i="7"/>
  <c r="F34" i="7"/>
  <c r="F33" i="7"/>
  <c r="F32" i="7"/>
  <c r="F31" i="7"/>
  <c r="F30" i="7"/>
  <c r="F29" i="7"/>
  <c r="F23" i="7"/>
  <c r="F22" i="7"/>
  <c r="F21" i="7"/>
  <c r="F20" i="7"/>
  <c r="F19" i="7"/>
  <c r="F18" i="7"/>
  <c r="F17" i="7"/>
  <c r="F12" i="7"/>
  <c r="F11" i="7"/>
  <c r="F10" i="7"/>
  <c r="F9" i="7"/>
  <c r="F8" i="7"/>
  <c r="F7" i="7"/>
  <c r="F6" i="7"/>
  <c r="G53" i="6" l="1"/>
  <c r="G54" i="6"/>
  <c r="G52" i="6"/>
  <c r="G51" i="6"/>
  <c r="G49" i="6"/>
  <c r="G50" i="6"/>
  <c r="G48" i="6"/>
  <c r="G46" i="6"/>
  <c r="F46" i="6"/>
  <c r="G45" i="6"/>
  <c r="F45" i="6"/>
  <c r="G44" i="6"/>
  <c r="F44" i="6"/>
  <c r="G43" i="6"/>
  <c r="F43" i="6"/>
  <c r="G42" i="6"/>
  <c r="F42" i="6"/>
  <c r="G41" i="6"/>
  <c r="F41" i="6"/>
  <c r="G40" i="6"/>
  <c r="F40" i="6"/>
  <c r="F35" i="6"/>
  <c r="F34" i="6"/>
  <c r="F33" i="6"/>
  <c r="F32" i="6"/>
  <c r="F31" i="6"/>
  <c r="F30" i="6"/>
  <c r="F29" i="6"/>
  <c r="F23" i="6"/>
  <c r="F22" i="6"/>
  <c r="F21" i="6"/>
  <c r="F20" i="6"/>
  <c r="F19" i="6"/>
  <c r="F18" i="6"/>
  <c r="F17" i="6"/>
  <c r="F12" i="6"/>
  <c r="F11" i="6"/>
  <c r="F10" i="6"/>
  <c r="F9" i="6"/>
  <c r="F8" i="6"/>
  <c r="F7" i="6"/>
  <c r="F6" i="6"/>
  <c r="G46" i="4" l="1"/>
  <c r="G45" i="4"/>
  <c r="G44" i="4"/>
  <c r="G43" i="4"/>
  <c r="G42" i="4"/>
  <c r="F46" i="4"/>
  <c r="F45" i="4"/>
  <c r="F44" i="4"/>
  <c r="F43" i="4"/>
  <c r="F42" i="4"/>
  <c r="F35" i="4"/>
  <c r="F34" i="4"/>
  <c r="F33" i="4"/>
  <c r="F32" i="4"/>
  <c r="F31" i="4"/>
  <c r="F23" i="4"/>
  <c r="F22" i="4"/>
  <c r="F21" i="4"/>
  <c r="F20" i="4"/>
  <c r="F19" i="4"/>
  <c r="F12" i="4"/>
  <c r="F11" i="4"/>
  <c r="F10" i="4"/>
  <c r="F9" i="4"/>
  <c r="F8" i="4"/>
  <c r="G41" i="4"/>
  <c r="G40" i="4"/>
  <c r="F41" i="4"/>
  <c r="F40" i="4"/>
  <c r="F30" i="4"/>
  <c r="F29" i="4"/>
  <c r="F7" i="4"/>
  <c r="F18" i="4"/>
  <c r="F17" i="4"/>
  <c r="F6" i="4"/>
  <c r="H46" i="5" l="1"/>
  <c r="G46" i="5"/>
  <c r="H45" i="5"/>
  <c r="G45" i="5"/>
  <c r="H44" i="5"/>
  <c r="G44" i="5"/>
  <c r="H43" i="5"/>
  <c r="G43" i="5"/>
  <c r="H42" i="5"/>
  <c r="G42" i="5"/>
  <c r="H41" i="5"/>
  <c r="G41" i="5"/>
  <c r="H40" i="5"/>
  <c r="G40" i="5"/>
  <c r="G35" i="5"/>
  <c r="G34" i="5"/>
  <c r="G33" i="5"/>
  <c r="G32" i="5"/>
  <c r="G31" i="5"/>
  <c r="G30" i="5"/>
  <c r="G29" i="5"/>
  <c r="G23" i="5"/>
  <c r="G22" i="5"/>
  <c r="G21" i="5"/>
  <c r="G20" i="5"/>
  <c r="G19" i="5"/>
  <c r="G18" i="5"/>
  <c r="G17" i="5"/>
  <c r="G12" i="5"/>
  <c r="G11" i="5"/>
  <c r="G10" i="5"/>
  <c r="G9" i="5"/>
  <c r="G8" i="5"/>
  <c r="G7" i="5"/>
  <c r="G6" i="5"/>
  <c r="H41" i="3" l="1"/>
  <c r="H42" i="3"/>
  <c r="H43" i="3"/>
  <c r="H44" i="3"/>
  <c r="H45" i="3"/>
  <c r="H46" i="3"/>
  <c r="H40" i="3"/>
  <c r="G41" i="3"/>
  <c r="G42" i="3"/>
  <c r="G43" i="3"/>
  <c r="G44" i="3"/>
  <c r="G45" i="3"/>
  <c r="G46" i="3"/>
  <c r="G40" i="3"/>
  <c r="G30" i="3"/>
  <c r="G31" i="3"/>
  <c r="G32" i="3"/>
  <c r="G33" i="3"/>
  <c r="G34" i="3"/>
  <c r="G35" i="3"/>
  <c r="G29" i="3"/>
  <c r="G19" i="3"/>
  <c r="G20" i="3"/>
  <c r="G21" i="3"/>
  <c r="G22" i="3"/>
  <c r="G23" i="3"/>
  <c r="G18" i="3"/>
  <c r="G17" i="3"/>
  <c r="G9" i="3"/>
  <c r="G10" i="3"/>
  <c r="G11" i="3"/>
  <c r="G12" i="3"/>
  <c r="G8" i="3"/>
  <c r="G7" i="3"/>
  <c r="G6" i="3"/>
</calcChain>
</file>

<file path=xl/sharedStrings.xml><?xml version="1.0" encoding="utf-8"?>
<sst xmlns="http://schemas.openxmlformats.org/spreadsheetml/2006/main" count="602" uniqueCount="79">
  <si>
    <t>第二勅使苑ショートステイサービス　利用料金（併設型ユニット型）</t>
    <rPh sb="0" eb="2">
      <t>ダイニ</t>
    </rPh>
    <rPh sb="2" eb="4">
      <t>チョクシ</t>
    </rPh>
    <rPh sb="4" eb="5">
      <t>エン</t>
    </rPh>
    <rPh sb="17" eb="19">
      <t>リヨウ</t>
    </rPh>
    <rPh sb="19" eb="21">
      <t>リョウキン</t>
    </rPh>
    <rPh sb="22" eb="24">
      <t>ヘイセツ</t>
    </rPh>
    <rPh sb="24" eb="25">
      <t>ガタ</t>
    </rPh>
    <rPh sb="29" eb="30">
      <t>ガタ</t>
    </rPh>
    <phoneticPr fontId="1"/>
  </si>
  <si>
    <t>滞在費（円）</t>
    <rPh sb="0" eb="3">
      <t>タイザイヒ</t>
    </rPh>
    <rPh sb="4" eb="5">
      <t>エン</t>
    </rPh>
    <phoneticPr fontId="1"/>
  </si>
  <si>
    <t>食費（円）</t>
    <rPh sb="0" eb="2">
      <t>ショクヒ</t>
    </rPh>
    <rPh sb="3" eb="4">
      <t>エン</t>
    </rPh>
    <phoneticPr fontId="1"/>
  </si>
  <si>
    <r>
      <t>第一段階</t>
    </r>
    <r>
      <rPr>
        <sz val="11"/>
        <color theme="1"/>
        <rFont val="ＭＳ Ｐゴシック"/>
        <family val="3"/>
        <charset val="128"/>
        <scheme val="minor"/>
      </rPr>
      <t>（生活保護受給者老齢福祉年金受給者）</t>
    </r>
    <rPh sb="0" eb="2">
      <t>ダイイチ</t>
    </rPh>
    <rPh sb="2" eb="4">
      <t>ダンカイ</t>
    </rPh>
    <rPh sb="5" eb="7">
      <t>セイカツ</t>
    </rPh>
    <rPh sb="7" eb="9">
      <t>ホゴ</t>
    </rPh>
    <rPh sb="9" eb="12">
      <t>ジュキュウシャ</t>
    </rPh>
    <rPh sb="12" eb="14">
      <t>ロウレイ</t>
    </rPh>
    <rPh sb="14" eb="16">
      <t>フクシ</t>
    </rPh>
    <rPh sb="16" eb="18">
      <t>ネンキン</t>
    </rPh>
    <rPh sb="18" eb="21">
      <t>ジュキュウシャ</t>
    </rPh>
    <phoneticPr fontId="1"/>
  </si>
  <si>
    <r>
      <t>第二段階</t>
    </r>
    <r>
      <rPr>
        <sz val="11"/>
        <color theme="1"/>
        <rFont val="ＭＳ Ｐゴシック"/>
        <family val="3"/>
        <charset val="128"/>
        <scheme val="minor"/>
      </rPr>
      <t>（市民税世帯非課税　　課税年金収入額と他の所得金額の合計が８０万円以下の方）</t>
    </r>
    <rPh sb="0" eb="2">
      <t>ダイニ</t>
    </rPh>
    <rPh sb="2" eb="4">
      <t>ダンカイ</t>
    </rPh>
    <rPh sb="5" eb="8">
      <t>シミンゼイ</t>
    </rPh>
    <rPh sb="8" eb="10">
      <t>セタイ</t>
    </rPh>
    <rPh sb="10" eb="13">
      <t>ヒカゼイ</t>
    </rPh>
    <rPh sb="15" eb="17">
      <t>カゼイ</t>
    </rPh>
    <rPh sb="17" eb="19">
      <t>ネンキン</t>
    </rPh>
    <rPh sb="19" eb="21">
      <t>シュウニュウ</t>
    </rPh>
    <rPh sb="21" eb="22">
      <t>ガク</t>
    </rPh>
    <rPh sb="23" eb="24">
      <t>タ</t>
    </rPh>
    <rPh sb="25" eb="27">
      <t>ショトク</t>
    </rPh>
    <rPh sb="27" eb="29">
      <t>キンガク</t>
    </rPh>
    <rPh sb="30" eb="32">
      <t>ゴウケイ</t>
    </rPh>
    <rPh sb="35" eb="37">
      <t>マンエン</t>
    </rPh>
    <rPh sb="37" eb="39">
      <t>イカ</t>
    </rPh>
    <rPh sb="40" eb="41">
      <t>カタ</t>
    </rPh>
    <phoneticPr fontId="1"/>
  </si>
  <si>
    <r>
      <t>第四段階</t>
    </r>
    <r>
      <rPr>
        <sz val="11"/>
        <color theme="1"/>
        <rFont val="ＭＳ Ｐゴシック"/>
        <family val="3"/>
        <charset val="128"/>
        <scheme val="minor"/>
      </rPr>
      <t>（上記以外の方　標準費用額）</t>
    </r>
    <rPh sb="0" eb="1">
      <t>ダイ</t>
    </rPh>
    <rPh sb="1" eb="4">
      <t>ヨンダンカイ</t>
    </rPh>
    <rPh sb="5" eb="6">
      <t>ウエ</t>
    </rPh>
    <rPh sb="6" eb="7">
      <t>キ</t>
    </rPh>
    <rPh sb="7" eb="9">
      <t>イガイ</t>
    </rPh>
    <rPh sb="10" eb="11">
      <t>カタ</t>
    </rPh>
    <rPh sb="12" eb="14">
      <t>ヒョウジュン</t>
    </rPh>
    <rPh sb="14" eb="16">
      <t>ヒヨウ</t>
    </rPh>
    <rPh sb="16" eb="17">
      <t>ガク</t>
    </rPh>
    <phoneticPr fontId="1"/>
  </si>
  <si>
    <t>＊滞在費・食費は利用者負担段階によって金額が異なります。</t>
    <rPh sb="1" eb="4">
      <t>タイザイヒ</t>
    </rPh>
    <rPh sb="5" eb="7">
      <t>ショクヒ</t>
    </rPh>
    <rPh sb="8" eb="11">
      <t>リヨウシャ</t>
    </rPh>
    <rPh sb="11" eb="13">
      <t>フタン</t>
    </rPh>
    <rPh sb="13" eb="15">
      <t>ダンカイ</t>
    </rPh>
    <rPh sb="19" eb="21">
      <t>キンガク</t>
    </rPh>
    <rPh sb="22" eb="23">
      <t>コト</t>
    </rPh>
    <phoneticPr fontId="1"/>
  </si>
  <si>
    <r>
      <t>第三段階</t>
    </r>
    <r>
      <rPr>
        <sz val="11"/>
        <color theme="1"/>
        <rFont val="ＭＳ Ｐゴシック"/>
        <family val="3"/>
        <charset val="128"/>
        <scheme val="minor"/>
      </rPr>
      <t>（市民税世帯非課税　　課税年金収入額と所得金額の合計が８０万円超の方）</t>
    </r>
    <rPh sb="0" eb="1">
      <t>ダイ</t>
    </rPh>
    <rPh sb="1" eb="4">
      <t>サンダンカイ</t>
    </rPh>
    <rPh sb="5" eb="8">
      <t>シミンゼイ</t>
    </rPh>
    <rPh sb="8" eb="10">
      <t>セタイ</t>
    </rPh>
    <rPh sb="10" eb="13">
      <t>ヒカゼイ</t>
    </rPh>
    <rPh sb="15" eb="17">
      <t>カゼイ</t>
    </rPh>
    <rPh sb="17" eb="19">
      <t>ネンキン</t>
    </rPh>
    <rPh sb="19" eb="21">
      <t>シュウニュウ</t>
    </rPh>
    <rPh sb="21" eb="22">
      <t>ガク</t>
    </rPh>
    <rPh sb="23" eb="25">
      <t>ショトク</t>
    </rPh>
    <rPh sb="25" eb="27">
      <t>キンガク</t>
    </rPh>
    <rPh sb="28" eb="30">
      <t>ゴウケイ</t>
    </rPh>
    <rPh sb="33" eb="35">
      <t>マンエン</t>
    </rPh>
    <rPh sb="35" eb="36">
      <t>チョウ</t>
    </rPh>
    <rPh sb="37" eb="38">
      <t>カタ</t>
    </rPh>
    <phoneticPr fontId="1"/>
  </si>
  <si>
    <t>介護度</t>
    <rPh sb="0" eb="2">
      <t>カイゴ</t>
    </rPh>
    <rPh sb="2" eb="3">
      <t>ド</t>
    </rPh>
    <phoneticPr fontId="1"/>
  </si>
  <si>
    <t>要支援1</t>
    <rPh sb="0" eb="1">
      <t>ヨウ</t>
    </rPh>
    <rPh sb="1" eb="3">
      <t>シエン</t>
    </rPh>
    <phoneticPr fontId="1"/>
  </si>
  <si>
    <t>要支援2</t>
    <rPh sb="0" eb="1">
      <t>ヨウ</t>
    </rPh>
    <rPh sb="1" eb="3">
      <t>シエン</t>
    </rPh>
    <phoneticPr fontId="1"/>
  </si>
  <si>
    <t>＊利用料は銀行又はゆうちょ銀行での引き落としとさせていただきます。</t>
    <rPh sb="1" eb="4">
      <t>リヨウリョウ</t>
    </rPh>
    <rPh sb="5" eb="7">
      <t>ギンコウ</t>
    </rPh>
    <rPh sb="7" eb="8">
      <t>マタ</t>
    </rPh>
    <rPh sb="13" eb="15">
      <t>ギンコウ</t>
    </rPh>
    <rPh sb="17" eb="18">
      <t>ヒ</t>
    </rPh>
    <rPh sb="19" eb="20">
      <t>オ</t>
    </rPh>
    <phoneticPr fontId="1"/>
  </si>
  <si>
    <t>　手続き上、初回ご利用分のみ現金でのご精算をしていただく場合がございます。</t>
    <rPh sb="4" eb="5">
      <t>ジョウ</t>
    </rPh>
    <rPh sb="9" eb="11">
      <t>リヨウ</t>
    </rPh>
    <rPh sb="11" eb="12">
      <t>ブン</t>
    </rPh>
    <phoneticPr fontId="1"/>
  </si>
  <si>
    <t>　引き落とし日は毎月２６日となります。</t>
    <phoneticPr fontId="1"/>
  </si>
  <si>
    <t>＊食費の内訳は、朝食３９０円・昼食５１５円・夕食５１５円になります。</t>
    <rPh sb="1" eb="3">
      <t>ショクヒ</t>
    </rPh>
    <rPh sb="4" eb="6">
      <t>ウチワケ</t>
    </rPh>
    <rPh sb="8" eb="10">
      <t>チョウショク</t>
    </rPh>
    <rPh sb="13" eb="14">
      <t>エン</t>
    </rPh>
    <rPh sb="15" eb="17">
      <t>チュウショク</t>
    </rPh>
    <rPh sb="20" eb="21">
      <t>エン</t>
    </rPh>
    <rPh sb="22" eb="24">
      <t>ユウショク</t>
    </rPh>
    <rPh sb="27" eb="28">
      <t>エン</t>
    </rPh>
    <phoneticPr fontId="1"/>
  </si>
  <si>
    <t>サービス費(サービス提供体制加算）(単位）</t>
    <rPh sb="4" eb="5">
      <t>ヒ</t>
    </rPh>
    <rPh sb="10" eb="12">
      <t>テイキョウ</t>
    </rPh>
    <rPh sb="12" eb="14">
      <t>タイセイ</t>
    </rPh>
    <rPh sb="14" eb="16">
      <t>カサン</t>
    </rPh>
    <rPh sb="18" eb="20">
      <t>タンイ</t>
    </rPh>
    <phoneticPr fontId="1"/>
  </si>
  <si>
    <t>サービス費（サービス提供体制加算）(単位）</t>
    <rPh sb="4" eb="5">
      <t>ヒ</t>
    </rPh>
    <rPh sb="10" eb="12">
      <t>テイキョウ</t>
    </rPh>
    <rPh sb="12" eb="14">
      <t>タイセイ</t>
    </rPh>
    <rPh sb="14" eb="16">
      <t>カサン</t>
    </rPh>
    <rPh sb="18" eb="20">
      <t>タンイ</t>
    </rPh>
    <phoneticPr fontId="1"/>
  </si>
  <si>
    <t>＊介護職員処遇改善加算として、サービス費その他加算の合計単位数に5.9％が加算されます。</t>
    <rPh sb="1" eb="3">
      <t>カイゴ</t>
    </rPh>
    <rPh sb="3" eb="5">
      <t>ショクイン</t>
    </rPh>
    <rPh sb="5" eb="7">
      <t>ショグウ</t>
    </rPh>
    <rPh sb="7" eb="9">
      <t>カイゼン</t>
    </rPh>
    <rPh sb="9" eb="11">
      <t>カサン</t>
    </rPh>
    <rPh sb="19" eb="20">
      <t>ヒ</t>
    </rPh>
    <rPh sb="22" eb="23">
      <t>タ</t>
    </rPh>
    <rPh sb="23" eb="25">
      <t>カサン</t>
    </rPh>
    <rPh sb="26" eb="28">
      <t>ゴウケイ</t>
    </rPh>
    <rPh sb="28" eb="31">
      <t>タンイスウ</t>
    </rPh>
    <rPh sb="37" eb="39">
      <t>カサン</t>
    </rPh>
    <phoneticPr fontId="1"/>
  </si>
  <si>
    <t>508（6）</t>
    <phoneticPr fontId="1"/>
  </si>
  <si>
    <t>631（6）</t>
    <phoneticPr fontId="1"/>
  </si>
  <si>
    <t>677（6）</t>
    <phoneticPr fontId="1"/>
  </si>
  <si>
    <t>743（6）</t>
    <phoneticPr fontId="1"/>
  </si>
  <si>
    <t>814（6）</t>
    <phoneticPr fontId="1"/>
  </si>
  <si>
    <t>880（6）</t>
    <phoneticPr fontId="1"/>
  </si>
  <si>
    <t>946（6）</t>
    <phoneticPr fontId="1"/>
  </si>
  <si>
    <t>1割合計（円）</t>
    <rPh sb="1" eb="2">
      <t>ワリ</t>
    </rPh>
    <rPh sb="2" eb="4">
      <t>ゴウケイ</t>
    </rPh>
    <rPh sb="5" eb="6">
      <t>エン</t>
    </rPh>
    <phoneticPr fontId="1"/>
  </si>
  <si>
    <t>2割合計（円）</t>
    <rPh sb="1" eb="2">
      <t>ワリ</t>
    </rPh>
    <rPh sb="2" eb="4">
      <t>ゴウケイ</t>
    </rPh>
    <rPh sb="5" eb="6">
      <t>エン</t>
    </rPh>
    <phoneticPr fontId="1"/>
  </si>
  <si>
    <t>＊サービス費その他の加算は利用者１割ないし2割負担になります。又、単価については１単位あたり10.17円です。</t>
    <rPh sb="5" eb="6">
      <t>ヒ</t>
    </rPh>
    <rPh sb="8" eb="9">
      <t>タ</t>
    </rPh>
    <rPh sb="10" eb="12">
      <t>カサン</t>
    </rPh>
    <rPh sb="13" eb="15">
      <t>リヨウ</t>
    </rPh>
    <rPh sb="15" eb="16">
      <t>シャ</t>
    </rPh>
    <rPh sb="17" eb="18">
      <t>ワリ</t>
    </rPh>
    <rPh sb="22" eb="23">
      <t>ワリ</t>
    </rPh>
    <rPh sb="23" eb="25">
      <t>フタン</t>
    </rPh>
    <rPh sb="31" eb="32">
      <t>マタ</t>
    </rPh>
    <rPh sb="33" eb="35">
      <t>タンカ</t>
    </rPh>
    <rPh sb="41" eb="43">
      <t>タンイ</t>
    </rPh>
    <rPh sb="51" eb="52">
      <t>エン</t>
    </rPh>
    <phoneticPr fontId="1"/>
  </si>
  <si>
    <t>平成27年8月1日～</t>
    <rPh sb="0" eb="2">
      <t>ヘイセイ</t>
    </rPh>
    <rPh sb="4" eb="5">
      <t>ネン</t>
    </rPh>
    <rPh sb="6" eb="7">
      <t>ガツ</t>
    </rPh>
    <rPh sb="8" eb="9">
      <t>ヒ</t>
    </rPh>
    <phoneticPr fontId="1"/>
  </si>
  <si>
    <t>＊施設送迎をご希望される方は送迎加算（184単位）が加算されます。</t>
    <rPh sb="1" eb="3">
      <t>シセツ</t>
    </rPh>
    <rPh sb="3" eb="5">
      <t>ソウゲイ</t>
    </rPh>
    <rPh sb="7" eb="9">
      <t>キボウ</t>
    </rPh>
    <rPh sb="12" eb="13">
      <t>カタ</t>
    </rPh>
    <rPh sb="14" eb="16">
      <t>ソウゲイ</t>
    </rPh>
    <rPh sb="16" eb="18">
      <t>カサン</t>
    </rPh>
    <rPh sb="22" eb="24">
      <t>タンイ</t>
    </rPh>
    <rPh sb="26" eb="28">
      <t>カサン</t>
    </rPh>
    <phoneticPr fontId="1"/>
  </si>
  <si>
    <t>※各種加算は以下の通りとなります。(変動あり)</t>
    <rPh sb="1" eb="3">
      <t>カクシュ</t>
    </rPh>
    <rPh sb="3" eb="5">
      <t>カサン</t>
    </rPh>
    <rPh sb="6" eb="8">
      <t>イカ</t>
    </rPh>
    <rPh sb="9" eb="10">
      <t>トオ</t>
    </rPh>
    <rPh sb="18" eb="20">
      <t>ヘンドウ</t>
    </rPh>
    <phoneticPr fontId="1"/>
  </si>
  <si>
    <t>第二勅使苑ショートステイサービス　利用料金（特養空床利用型）</t>
    <rPh sb="0" eb="2">
      <t>ダイニ</t>
    </rPh>
    <rPh sb="2" eb="4">
      <t>チョクシ</t>
    </rPh>
    <rPh sb="4" eb="5">
      <t>エン</t>
    </rPh>
    <rPh sb="17" eb="19">
      <t>リヨウ</t>
    </rPh>
    <rPh sb="19" eb="21">
      <t>リョウキン</t>
    </rPh>
    <rPh sb="22" eb="24">
      <t>トクヨウ</t>
    </rPh>
    <rPh sb="24" eb="26">
      <t>クウショウ</t>
    </rPh>
    <rPh sb="26" eb="28">
      <t>リヨウ</t>
    </rPh>
    <rPh sb="28" eb="29">
      <t>ガタ</t>
    </rPh>
    <phoneticPr fontId="1"/>
  </si>
  <si>
    <t>教養娯楽費(円)</t>
    <rPh sb="0" eb="2">
      <t>キョウヨウ</t>
    </rPh>
    <rPh sb="2" eb="5">
      <t>ゴラクヒ</t>
    </rPh>
    <rPh sb="6" eb="7">
      <t>エン</t>
    </rPh>
    <phoneticPr fontId="1"/>
  </si>
  <si>
    <t>サービス費(単位)</t>
    <rPh sb="4" eb="5">
      <t>ヒ</t>
    </rPh>
    <rPh sb="6" eb="8">
      <t>タンイ</t>
    </rPh>
    <phoneticPr fontId="1"/>
  </si>
  <si>
    <t>※各種加算(単位)</t>
    <rPh sb="6" eb="8">
      <t>タンイ</t>
    </rPh>
    <phoneticPr fontId="1"/>
  </si>
  <si>
    <t>平成29年2月1日～</t>
    <rPh sb="0" eb="2">
      <t>ヘイセイ</t>
    </rPh>
    <rPh sb="4" eb="5">
      <t>ネン</t>
    </rPh>
    <rPh sb="6" eb="7">
      <t>ガツ</t>
    </rPh>
    <rPh sb="8" eb="9">
      <t>ヒ</t>
    </rPh>
    <phoneticPr fontId="1"/>
  </si>
  <si>
    <t>　　＊介護職員処遇改善加算として、サービス費その他加算の合計単位数に5.9％が加算されます。</t>
    <rPh sb="3" eb="5">
      <t>カイゴ</t>
    </rPh>
    <rPh sb="5" eb="7">
      <t>ショクイン</t>
    </rPh>
    <rPh sb="7" eb="9">
      <t>ショグウ</t>
    </rPh>
    <rPh sb="9" eb="11">
      <t>カイゼン</t>
    </rPh>
    <rPh sb="11" eb="13">
      <t>カサン</t>
    </rPh>
    <rPh sb="21" eb="22">
      <t>ヒ</t>
    </rPh>
    <rPh sb="24" eb="25">
      <t>タ</t>
    </rPh>
    <rPh sb="25" eb="27">
      <t>カサン</t>
    </rPh>
    <rPh sb="28" eb="30">
      <t>ゴウケイ</t>
    </rPh>
    <rPh sb="30" eb="33">
      <t>タンイスウ</t>
    </rPh>
    <rPh sb="39" eb="41">
      <t>カサン</t>
    </rPh>
    <phoneticPr fontId="1"/>
  </si>
  <si>
    <t>　　　・看護体制加算Ⅰ　 　    　　　  　【４単位/日】</t>
    <rPh sb="4" eb="6">
      <t>カンゴ</t>
    </rPh>
    <rPh sb="6" eb="8">
      <t>タイセイ</t>
    </rPh>
    <rPh sb="8" eb="10">
      <t>カサン</t>
    </rPh>
    <rPh sb="26" eb="28">
      <t>タンイ</t>
    </rPh>
    <rPh sb="29" eb="30">
      <t>ヒ</t>
    </rPh>
    <phoneticPr fontId="1"/>
  </si>
  <si>
    <t>　　　・サービス提供体制加算Ⅰ(ロ)　　【12単位/日】</t>
    <rPh sb="8" eb="10">
      <t>テイキョウ</t>
    </rPh>
    <rPh sb="10" eb="12">
      <t>タイセイ</t>
    </rPh>
    <rPh sb="12" eb="14">
      <t>カサン</t>
    </rPh>
    <rPh sb="23" eb="25">
      <t>タンイ</t>
    </rPh>
    <rPh sb="26" eb="27">
      <t>ヒ</t>
    </rPh>
    <phoneticPr fontId="1"/>
  </si>
  <si>
    <t>　　　・看護体制加算Ⅱ　　 　    　　  　【８単位/日】</t>
    <rPh sb="4" eb="6">
      <t>カンゴ</t>
    </rPh>
    <rPh sb="6" eb="8">
      <t>タイセイ</t>
    </rPh>
    <rPh sb="8" eb="10">
      <t>カサン</t>
    </rPh>
    <rPh sb="26" eb="28">
      <t>タンイ</t>
    </rPh>
    <rPh sb="29" eb="30">
      <t>ヒ</t>
    </rPh>
    <phoneticPr fontId="1"/>
  </si>
  <si>
    <t>　　＊施設送迎をご希望される方は送迎加算（184単位）が加算されます。</t>
    <rPh sb="3" eb="5">
      <t>シセツ</t>
    </rPh>
    <rPh sb="5" eb="7">
      <t>ソウゲイ</t>
    </rPh>
    <rPh sb="9" eb="11">
      <t>キボウ</t>
    </rPh>
    <rPh sb="14" eb="15">
      <t>カタ</t>
    </rPh>
    <rPh sb="16" eb="18">
      <t>ソウゲイ</t>
    </rPh>
    <rPh sb="18" eb="20">
      <t>カサン</t>
    </rPh>
    <rPh sb="24" eb="26">
      <t>タンイ</t>
    </rPh>
    <rPh sb="28" eb="30">
      <t>カサン</t>
    </rPh>
    <phoneticPr fontId="1"/>
  </si>
  <si>
    <t>平成29年4月1日～</t>
    <rPh sb="0" eb="2">
      <t>ヘイセイ</t>
    </rPh>
    <rPh sb="4" eb="5">
      <t>ネン</t>
    </rPh>
    <rPh sb="6" eb="7">
      <t>ガツ</t>
    </rPh>
    <rPh sb="8" eb="9">
      <t>ヒ</t>
    </rPh>
    <phoneticPr fontId="1"/>
  </si>
  <si>
    <t>　　＊介護職員処遇改善加算として、サービス費その他加算の合計単位数に8.3％が加算されます。</t>
    <rPh sb="3" eb="5">
      <t>カイゴ</t>
    </rPh>
    <rPh sb="5" eb="7">
      <t>ショクイン</t>
    </rPh>
    <rPh sb="7" eb="9">
      <t>ショグウ</t>
    </rPh>
    <rPh sb="9" eb="11">
      <t>カイゼン</t>
    </rPh>
    <rPh sb="11" eb="13">
      <t>カサン</t>
    </rPh>
    <rPh sb="21" eb="22">
      <t>ヒ</t>
    </rPh>
    <rPh sb="24" eb="25">
      <t>タ</t>
    </rPh>
    <rPh sb="25" eb="27">
      <t>カサン</t>
    </rPh>
    <rPh sb="28" eb="30">
      <t>ゴウケイ</t>
    </rPh>
    <rPh sb="30" eb="33">
      <t>タンイスウ</t>
    </rPh>
    <rPh sb="39" eb="41">
      <t>カサン</t>
    </rPh>
    <phoneticPr fontId="1"/>
  </si>
  <si>
    <t>平成30年4月1日～</t>
    <rPh sb="0" eb="2">
      <t>ヘイセイ</t>
    </rPh>
    <rPh sb="4" eb="5">
      <t>ネン</t>
    </rPh>
    <rPh sb="6" eb="7">
      <t>ガツ</t>
    </rPh>
    <rPh sb="8" eb="9">
      <t>ヒ</t>
    </rPh>
    <phoneticPr fontId="1"/>
  </si>
  <si>
    <t>＊サービス費その他の加算は利用者１割ないし2割負担になります。又、単価については１単位あたり10.33円です。</t>
    <rPh sb="5" eb="6">
      <t>ヒ</t>
    </rPh>
    <rPh sb="8" eb="9">
      <t>タ</t>
    </rPh>
    <rPh sb="10" eb="12">
      <t>カサン</t>
    </rPh>
    <rPh sb="13" eb="15">
      <t>リヨウ</t>
    </rPh>
    <rPh sb="15" eb="16">
      <t>シャ</t>
    </rPh>
    <rPh sb="17" eb="18">
      <t>ワリ</t>
    </rPh>
    <rPh sb="22" eb="23">
      <t>ワリ</t>
    </rPh>
    <rPh sb="23" eb="25">
      <t>フタン</t>
    </rPh>
    <rPh sb="31" eb="32">
      <t>マタ</t>
    </rPh>
    <rPh sb="33" eb="35">
      <t>タンカ</t>
    </rPh>
    <rPh sb="41" eb="43">
      <t>タンイ</t>
    </rPh>
    <rPh sb="51" eb="52">
      <t>エン</t>
    </rPh>
    <phoneticPr fontId="1"/>
  </si>
  <si>
    <t>　　　・サービス提供体制加算Ⅰ(ｲ)　　【18単位/日】</t>
    <rPh sb="8" eb="10">
      <t>テイキョウ</t>
    </rPh>
    <rPh sb="10" eb="12">
      <t>タイセイ</t>
    </rPh>
    <rPh sb="12" eb="14">
      <t>カサン</t>
    </rPh>
    <rPh sb="23" eb="25">
      <t>タンイ</t>
    </rPh>
    <rPh sb="26" eb="27">
      <t>ヒ</t>
    </rPh>
    <phoneticPr fontId="1"/>
  </si>
  <si>
    <t>　　　・機能訓練指導体制加算　　　 　【12単位/日】</t>
    <rPh sb="4" eb="6">
      <t>キノウ</t>
    </rPh>
    <rPh sb="6" eb="8">
      <t>クンレン</t>
    </rPh>
    <rPh sb="8" eb="10">
      <t>シドウ</t>
    </rPh>
    <rPh sb="10" eb="12">
      <t>タイセイ</t>
    </rPh>
    <rPh sb="12" eb="14">
      <t>カサン</t>
    </rPh>
    <rPh sb="22" eb="24">
      <t>タンイ</t>
    </rPh>
    <rPh sb="25" eb="26">
      <t>ヒ</t>
    </rPh>
    <phoneticPr fontId="1"/>
  </si>
  <si>
    <t>　　＊介護職員処遇改善加算Ⅰとして、サービス費その他加算の合計単位数に8.3％が加算されます。</t>
    <rPh sb="3" eb="5">
      <t>カイゴ</t>
    </rPh>
    <rPh sb="5" eb="7">
      <t>ショクイン</t>
    </rPh>
    <rPh sb="7" eb="9">
      <t>ショグウ</t>
    </rPh>
    <rPh sb="9" eb="11">
      <t>カイゼン</t>
    </rPh>
    <rPh sb="11" eb="13">
      <t>カサン</t>
    </rPh>
    <rPh sb="22" eb="23">
      <t>ヒ</t>
    </rPh>
    <rPh sb="25" eb="26">
      <t>タ</t>
    </rPh>
    <rPh sb="26" eb="28">
      <t>カサン</t>
    </rPh>
    <rPh sb="29" eb="31">
      <t>ゴウケイ</t>
    </rPh>
    <rPh sb="31" eb="34">
      <t>タンイスウ</t>
    </rPh>
    <rPh sb="40" eb="42">
      <t>カサン</t>
    </rPh>
    <phoneticPr fontId="1"/>
  </si>
  <si>
    <t>平成30年8月1日～</t>
    <rPh sb="0" eb="2">
      <t>ヘイセイ</t>
    </rPh>
    <rPh sb="4" eb="5">
      <t>ネン</t>
    </rPh>
    <rPh sb="6" eb="7">
      <t>ガツ</t>
    </rPh>
    <rPh sb="8" eb="9">
      <t>ヒ</t>
    </rPh>
    <phoneticPr fontId="1"/>
  </si>
  <si>
    <t>＊サービス費その他の加算は利用者１割ないし2割負担になります。</t>
    <rPh sb="5" eb="6">
      <t>ヒ</t>
    </rPh>
    <rPh sb="8" eb="9">
      <t>タ</t>
    </rPh>
    <rPh sb="10" eb="12">
      <t>カサン</t>
    </rPh>
    <rPh sb="13" eb="15">
      <t>リヨウ</t>
    </rPh>
    <rPh sb="15" eb="16">
      <t>シャ</t>
    </rPh>
    <rPh sb="17" eb="18">
      <t>ワリ</t>
    </rPh>
    <rPh sb="22" eb="23">
      <t>ワリ</t>
    </rPh>
    <rPh sb="23" eb="25">
      <t>フタン</t>
    </rPh>
    <phoneticPr fontId="1"/>
  </si>
  <si>
    <t xml:space="preserve">  又、単価については１単位あたり10.33円です。</t>
    <phoneticPr fontId="1"/>
  </si>
  <si>
    <t>3割合計（円）</t>
    <rPh sb="1" eb="2">
      <t>ワリ</t>
    </rPh>
    <rPh sb="2" eb="4">
      <t>ゴウケイ</t>
    </rPh>
    <rPh sb="5" eb="6">
      <t>エン</t>
    </rPh>
    <phoneticPr fontId="1"/>
  </si>
  <si>
    <t>令和元年10月1日～</t>
    <rPh sb="0" eb="1">
      <t>レイ</t>
    </rPh>
    <rPh sb="1" eb="2">
      <t>ワ</t>
    </rPh>
    <rPh sb="2" eb="3">
      <t>ガン</t>
    </rPh>
    <rPh sb="3" eb="4">
      <t>ネン</t>
    </rPh>
    <rPh sb="6" eb="7">
      <t>ガツ</t>
    </rPh>
    <rPh sb="8" eb="9">
      <t>ヒ</t>
    </rPh>
    <phoneticPr fontId="1"/>
  </si>
  <si>
    <t>＊おむつ代・洗濯代は介護費用に含まれています。</t>
    <rPh sb="4" eb="5">
      <t>ダイ</t>
    </rPh>
    <rPh sb="6" eb="8">
      <t>センタク</t>
    </rPh>
    <rPh sb="8" eb="9">
      <t>ダイ</t>
    </rPh>
    <rPh sb="10" eb="12">
      <t>カイゴ</t>
    </rPh>
    <rPh sb="12" eb="14">
      <t>ヒヨウ</t>
    </rPh>
    <rPh sb="15" eb="16">
      <t>フク</t>
    </rPh>
    <phoneticPr fontId="1"/>
  </si>
  <si>
    <t>＊サービス費・加算の利用者負担は１割・2割・３割のいずれかの負担になります。</t>
    <rPh sb="5" eb="6">
      <t>ヒ</t>
    </rPh>
    <rPh sb="7" eb="9">
      <t>カサン</t>
    </rPh>
    <rPh sb="10" eb="12">
      <t>リヨウ</t>
    </rPh>
    <rPh sb="12" eb="13">
      <t>シャ</t>
    </rPh>
    <rPh sb="13" eb="15">
      <t>フタン</t>
    </rPh>
    <rPh sb="17" eb="18">
      <t>ワリ</t>
    </rPh>
    <rPh sb="20" eb="21">
      <t>ワリ</t>
    </rPh>
    <rPh sb="23" eb="24">
      <t>ワリ</t>
    </rPh>
    <rPh sb="30" eb="32">
      <t>フタン</t>
    </rPh>
    <phoneticPr fontId="1"/>
  </si>
  <si>
    <t>　　＊介護職員等特定処遇改善加算Ⅰとして、サービス費その他加算の合計単位数に2.7％が加算されます。</t>
    <rPh sb="3" eb="5">
      <t>カイゴ</t>
    </rPh>
    <rPh sb="5" eb="7">
      <t>ショクイン</t>
    </rPh>
    <rPh sb="7" eb="8">
      <t>トウ</t>
    </rPh>
    <rPh sb="8" eb="10">
      <t>トクテイ</t>
    </rPh>
    <rPh sb="10" eb="12">
      <t>ショグウ</t>
    </rPh>
    <rPh sb="12" eb="14">
      <t>カイゼン</t>
    </rPh>
    <rPh sb="14" eb="16">
      <t>カサン</t>
    </rPh>
    <rPh sb="25" eb="26">
      <t>ヒ</t>
    </rPh>
    <rPh sb="28" eb="29">
      <t>タ</t>
    </rPh>
    <rPh sb="29" eb="31">
      <t>カサン</t>
    </rPh>
    <rPh sb="32" eb="34">
      <t>ゴウケイ</t>
    </rPh>
    <rPh sb="34" eb="37">
      <t>タンイスウ</t>
    </rPh>
    <rPh sb="43" eb="45">
      <t>カサン</t>
    </rPh>
    <phoneticPr fontId="1"/>
  </si>
  <si>
    <t>　　　・（予防）サービス提供体制加算Ⅰ(ｲ)　　【18単位/日】</t>
    <rPh sb="5" eb="7">
      <t>ヨボウ</t>
    </rPh>
    <rPh sb="12" eb="14">
      <t>テイキョウ</t>
    </rPh>
    <rPh sb="14" eb="16">
      <t>タイセイ</t>
    </rPh>
    <rPh sb="16" eb="18">
      <t>カサン</t>
    </rPh>
    <rPh sb="27" eb="29">
      <t>タンイ</t>
    </rPh>
    <rPh sb="30" eb="31">
      <t>ヒ</t>
    </rPh>
    <phoneticPr fontId="1"/>
  </si>
  <si>
    <t>　　　・（予防）機能訓練指導体制加算　　　 　【12単位/日】</t>
    <rPh sb="5" eb="7">
      <t>ヨボウ</t>
    </rPh>
    <rPh sb="8" eb="10">
      <t>キノウ</t>
    </rPh>
    <rPh sb="10" eb="12">
      <t>クンレン</t>
    </rPh>
    <rPh sb="12" eb="14">
      <t>シドウ</t>
    </rPh>
    <rPh sb="14" eb="16">
      <t>タイセイ</t>
    </rPh>
    <rPh sb="16" eb="18">
      <t>カサン</t>
    </rPh>
    <rPh sb="26" eb="28">
      <t>タンイ</t>
    </rPh>
    <rPh sb="29" eb="30">
      <t>ヒ</t>
    </rPh>
    <phoneticPr fontId="1"/>
  </si>
  <si>
    <t>　　　・夜勤職員配置加算Ⅱ　　　　　　　　　　【18単位/日】</t>
    <rPh sb="4" eb="6">
      <t>ヤキン</t>
    </rPh>
    <rPh sb="6" eb="8">
      <t>ショクイン</t>
    </rPh>
    <rPh sb="8" eb="10">
      <t>ハイチ</t>
    </rPh>
    <rPh sb="10" eb="12">
      <t>カサン</t>
    </rPh>
    <rPh sb="26" eb="28">
      <t>タンイ</t>
    </rPh>
    <rPh sb="29" eb="30">
      <t>ヒ</t>
    </rPh>
    <phoneticPr fontId="1"/>
  </si>
  <si>
    <t>　　　・看護体制加算Ⅰ　 　    　　　  　　　　　【４単位/日】</t>
    <rPh sb="4" eb="6">
      <t>カンゴ</t>
    </rPh>
    <rPh sb="6" eb="8">
      <t>タイセイ</t>
    </rPh>
    <rPh sb="8" eb="10">
      <t>カサン</t>
    </rPh>
    <rPh sb="30" eb="32">
      <t>タンイ</t>
    </rPh>
    <rPh sb="33" eb="34">
      <t>ヒ</t>
    </rPh>
    <phoneticPr fontId="1"/>
  </si>
  <si>
    <t>　　　・看護体制加算Ⅱ　　 　    　　  　　　　　【８単位/日】</t>
    <rPh sb="4" eb="6">
      <t>カンゴ</t>
    </rPh>
    <rPh sb="6" eb="8">
      <t>タイセイ</t>
    </rPh>
    <rPh sb="8" eb="10">
      <t>カサン</t>
    </rPh>
    <rPh sb="30" eb="32">
      <t>タンイ</t>
    </rPh>
    <rPh sb="33" eb="34">
      <t>ヒ</t>
    </rPh>
    <phoneticPr fontId="1"/>
  </si>
  <si>
    <t>令和３年４月1日～</t>
    <rPh sb="0" eb="1">
      <t>レイ</t>
    </rPh>
    <rPh sb="1" eb="2">
      <t>ワ</t>
    </rPh>
    <rPh sb="3" eb="4">
      <t>ネン</t>
    </rPh>
    <rPh sb="5" eb="6">
      <t>ガツ</t>
    </rPh>
    <rPh sb="7" eb="8">
      <t>ヒ</t>
    </rPh>
    <phoneticPr fontId="1"/>
  </si>
  <si>
    <t>　　　・（予防）サービス提供体制加算Ⅱ　　　【18単位/日】</t>
    <rPh sb="5" eb="7">
      <t>ヨボウ</t>
    </rPh>
    <rPh sb="12" eb="14">
      <t>テイキョウ</t>
    </rPh>
    <rPh sb="14" eb="16">
      <t>タイセイ</t>
    </rPh>
    <rPh sb="16" eb="18">
      <t>カサン</t>
    </rPh>
    <rPh sb="25" eb="27">
      <t>タンイ</t>
    </rPh>
    <rPh sb="28" eb="29">
      <t>ヒ</t>
    </rPh>
    <phoneticPr fontId="1"/>
  </si>
  <si>
    <t>　　　・（予防）機能訓練指導体制加算　　　　【12単位/日】</t>
    <rPh sb="5" eb="7">
      <t>ヨボウ</t>
    </rPh>
    <rPh sb="8" eb="10">
      <t>キノウ</t>
    </rPh>
    <rPh sb="10" eb="12">
      <t>クンレン</t>
    </rPh>
    <rPh sb="12" eb="14">
      <t>シドウ</t>
    </rPh>
    <rPh sb="14" eb="16">
      <t>タイセイ</t>
    </rPh>
    <rPh sb="16" eb="18">
      <t>カサン</t>
    </rPh>
    <rPh sb="25" eb="27">
      <t>タンイ</t>
    </rPh>
    <rPh sb="28" eb="29">
      <t>ヒ</t>
    </rPh>
    <phoneticPr fontId="1"/>
  </si>
  <si>
    <t>＊食費・滞在費は利用者負担段階によって金額が異なります。</t>
    <rPh sb="1" eb="3">
      <t>ショクヒ</t>
    </rPh>
    <rPh sb="4" eb="7">
      <t>タイザイヒ</t>
    </rPh>
    <rPh sb="8" eb="11">
      <t>リヨウシャ</t>
    </rPh>
    <rPh sb="11" eb="13">
      <t>フタン</t>
    </rPh>
    <rPh sb="13" eb="15">
      <t>ダンカイ</t>
    </rPh>
    <rPh sb="19" eb="21">
      <t>キンガク</t>
    </rPh>
    <rPh sb="22" eb="23">
      <t>コト</t>
    </rPh>
    <phoneticPr fontId="1"/>
  </si>
  <si>
    <t>令和３年8月1日～</t>
    <rPh sb="0" eb="1">
      <t>レイ</t>
    </rPh>
    <rPh sb="1" eb="2">
      <t>ワ</t>
    </rPh>
    <rPh sb="3" eb="4">
      <t>ネン</t>
    </rPh>
    <rPh sb="5" eb="6">
      <t>ガツ</t>
    </rPh>
    <rPh sb="7" eb="8">
      <t>ヒ</t>
    </rPh>
    <phoneticPr fontId="1"/>
  </si>
  <si>
    <t>＊食費の内訳は、朝食395円・昼食525円・夕食525円になります。</t>
    <rPh sb="1" eb="3">
      <t>ショクヒ</t>
    </rPh>
    <rPh sb="4" eb="6">
      <t>ウチワケ</t>
    </rPh>
    <rPh sb="8" eb="10">
      <t>チョウショク</t>
    </rPh>
    <rPh sb="13" eb="14">
      <t>エン</t>
    </rPh>
    <rPh sb="15" eb="17">
      <t>チュウショク</t>
    </rPh>
    <rPh sb="20" eb="21">
      <t>エン</t>
    </rPh>
    <rPh sb="22" eb="24">
      <t>ユウショク</t>
    </rPh>
    <rPh sb="27" eb="28">
      <t>エン</t>
    </rPh>
    <phoneticPr fontId="1"/>
  </si>
  <si>
    <t xml:space="preserve"> 第二勅使苑ショートステイサービス　利用料金（特養空床利用型）</t>
    <rPh sb="1" eb="3">
      <t>ダイニ</t>
    </rPh>
    <rPh sb="3" eb="5">
      <t>チョクシ</t>
    </rPh>
    <rPh sb="5" eb="6">
      <t>エン</t>
    </rPh>
    <rPh sb="18" eb="20">
      <t>リヨウ</t>
    </rPh>
    <rPh sb="20" eb="22">
      <t>リョウキン</t>
    </rPh>
    <rPh sb="23" eb="25">
      <t>トクヨウ</t>
    </rPh>
    <rPh sb="25" eb="27">
      <t>クウショウ</t>
    </rPh>
    <rPh sb="27" eb="29">
      <t>リヨウ</t>
    </rPh>
    <rPh sb="29" eb="30">
      <t>ガタ</t>
    </rPh>
    <phoneticPr fontId="1"/>
  </si>
  <si>
    <r>
      <t xml:space="preserve">第四段階 </t>
    </r>
    <r>
      <rPr>
        <sz val="11"/>
        <color theme="1"/>
        <rFont val="ＭＳ Ｐゴシック"/>
        <family val="3"/>
        <charset val="128"/>
        <scheme val="minor"/>
      </rPr>
      <t>（上記以外の方　標準費用額）</t>
    </r>
    <rPh sb="0" eb="1">
      <t>ダイ</t>
    </rPh>
    <rPh sb="1" eb="4">
      <t>ヨンダンカイ</t>
    </rPh>
    <rPh sb="6" eb="7">
      <t>ウエ</t>
    </rPh>
    <rPh sb="7" eb="8">
      <t>キ</t>
    </rPh>
    <rPh sb="8" eb="10">
      <t>イガイ</t>
    </rPh>
    <rPh sb="11" eb="12">
      <t>カタ</t>
    </rPh>
    <rPh sb="13" eb="15">
      <t>ヒョウジュン</t>
    </rPh>
    <rPh sb="15" eb="17">
      <t>ヒヨウ</t>
    </rPh>
    <rPh sb="17" eb="18">
      <t>ガク</t>
    </rPh>
    <phoneticPr fontId="1"/>
  </si>
  <si>
    <r>
      <t>第二段階　</t>
    </r>
    <r>
      <rPr>
        <sz val="11"/>
        <color theme="1"/>
        <rFont val="ＭＳ Ｐゴシック"/>
        <family val="3"/>
        <charset val="128"/>
        <scheme val="minor"/>
      </rPr>
      <t>（市民税世帯非課税　　公的年金収入額と所得金額の合計が８０万円以下の方）</t>
    </r>
    <rPh sb="16" eb="18">
      <t>コウテキ</t>
    </rPh>
    <phoneticPr fontId="1"/>
  </si>
  <si>
    <r>
      <t>第三段階①</t>
    </r>
    <r>
      <rPr>
        <sz val="10"/>
        <color theme="1"/>
        <rFont val="ＭＳ Ｐゴシック"/>
        <family val="3"/>
        <charset val="128"/>
        <scheme val="minor"/>
      </rPr>
      <t>（市民税世帯非課税　　公的年金収入額と所得金額の合計が８０万円超120万円以下の方）</t>
    </r>
    <rPh sb="0" eb="1">
      <t>ダイ</t>
    </rPh>
    <rPh sb="1" eb="4">
      <t>サンダンカイ</t>
    </rPh>
    <rPh sb="6" eb="9">
      <t>シミンゼイ</t>
    </rPh>
    <rPh sb="9" eb="11">
      <t>セタイ</t>
    </rPh>
    <rPh sb="11" eb="14">
      <t>ヒカゼイ</t>
    </rPh>
    <rPh sb="16" eb="18">
      <t>コウテキ</t>
    </rPh>
    <rPh sb="18" eb="20">
      <t>ネンキン</t>
    </rPh>
    <rPh sb="20" eb="22">
      <t>シュウニュウ</t>
    </rPh>
    <rPh sb="22" eb="23">
      <t>ガク</t>
    </rPh>
    <rPh sb="24" eb="26">
      <t>ショトク</t>
    </rPh>
    <rPh sb="26" eb="28">
      <t>キンガク</t>
    </rPh>
    <rPh sb="29" eb="31">
      <t>ゴウケイ</t>
    </rPh>
    <rPh sb="34" eb="36">
      <t>マンエン</t>
    </rPh>
    <rPh sb="36" eb="37">
      <t>チョウ</t>
    </rPh>
    <rPh sb="40" eb="42">
      <t>マンエン</t>
    </rPh>
    <rPh sb="42" eb="44">
      <t>イカ</t>
    </rPh>
    <rPh sb="45" eb="46">
      <t>カタ</t>
    </rPh>
    <phoneticPr fontId="1"/>
  </si>
  <si>
    <r>
      <t>第三段階➁　</t>
    </r>
    <r>
      <rPr>
        <sz val="11"/>
        <color theme="1"/>
        <rFont val="ＭＳ Ｐゴシック"/>
        <family val="3"/>
        <charset val="128"/>
        <scheme val="minor"/>
      </rPr>
      <t>（市民税世帯非課税　　公的年金収入額と所得金額の合計が120万円超の方）</t>
    </r>
    <rPh sb="0" eb="1">
      <t>ダイ</t>
    </rPh>
    <rPh sb="1" eb="4">
      <t>サンダンカイ</t>
    </rPh>
    <rPh sb="7" eb="10">
      <t>シミンゼイ</t>
    </rPh>
    <rPh sb="10" eb="12">
      <t>セタイ</t>
    </rPh>
    <rPh sb="12" eb="15">
      <t>ヒカゼイ</t>
    </rPh>
    <rPh sb="17" eb="19">
      <t>コウテキ</t>
    </rPh>
    <rPh sb="19" eb="21">
      <t>ネンキン</t>
    </rPh>
    <rPh sb="21" eb="23">
      <t>シュウニュウ</t>
    </rPh>
    <rPh sb="23" eb="24">
      <t>ガク</t>
    </rPh>
    <rPh sb="25" eb="27">
      <t>ショトク</t>
    </rPh>
    <rPh sb="27" eb="29">
      <t>キンガク</t>
    </rPh>
    <rPh sb="30" eb="32">
      <t>ゴウケイ</t>
    </rPh>
    <rPh sb="36" eb="38">
      <t>マンエン</t>
    </rPh>
    <rPh sb="38" eb="39">
      <t>チョウ</t>
    </rPh>
    <rPh sb="40" eb="41">
      <t>カタ</t>
    </rPh>
    <phoneticPr fontId="1"/>
  </si>
  <si>
    <r>
      <t>第一段階　</t>
    </r>
    <r>
      <rPr>
        <sz val="11"/>
        <color theme="1"/>
        <rFont val="ＭＳ Ｐゴシック"/>
        <family val="3"/>
        <charset val="128"/>
        <scheme val="minor"/>
      </rPr>
      <t>（生活保護受給者、老齢福祉年金受給者等）</t>
    </r>
    <rPh sb="0" eb="2">
      <t>ダイイチ</t>
    </rPh>
    <rPh sb="2" eb="4">
      <t>ダンカイ</t>
    </rPh>
    <rPh sb="6" eb="8">
      <t>セイカツ</t>
    </rPh>
    <rPh sb="8" eb="10">
      <t>ホゴ</t>
    </rPh>
    <rPh sb="10" eb="13">
      <t>ジュキュウシャ</t>
    </rPh>
    <rPh sb="14" eb="16">
      <t>ロウレイ</t>
    </rPh>
    <rPh sb="16" eb="18">
      <t>フクシ</t>
    </rPh>
    <rPh sb="18" eb="20">
      <t>ネンキン</t>
    </rPh>
    <rPh sb="20" eb="23">
      <t>ジュキュウシャ</t>
    </rPh>
    <rPh sb="23" eb="24">
      <t>トウ</t>
    </rPh>
    <phoneticPr fontId="1"/>
  </si>
  <si>
    <t xml:space="preserve">  又、単価については１単位あたり10.55円です。</t>
    <phoneticPr fontId="1"/>
  </si>
  <si>
    <t>　　　・生産性向上推進体制加算Ⅱ　    　 　【10単位/月】</t>
    <rPh sb="4" eb="7">
      <t>セイサンセイ</t>
    </rPh>
    <rPh sb="7" eb="9">
      <t>コウジョウ</t>
    </rPh>
    <rPh sb="9" eb="11">
      <t>スイシン</t>
    </rPh>
    <rPh sb="11" eb="15">
      <t>タイセイカサン</t>
    </rPh>
    <rPh sb="27" eb="29">
      <t>タンイ</t>
    </rPh>
    <rPh sb="30" eb="31">
      <t>ツキ</t>
    </rPh>
    <phoneticPr fontId="1"/>
  </si>
  <si>
    <t>令和6年6月1日～</t>
    <rPh sb="0" eb="1">
      <t>レイ</t>
    </rPh>
    <rPh sb="1" eb="2">
      <t>ワ</t>
    </rPh>
    <rPh sb="3" eb="4">
      <t>ネン</t>
    </rPh>
    <rPh sb="5" eb="6">
      <t>ガツ</t>
    </rPh>
    <rPh sb="7" eb="8">
      <t>ヒ</t>
    </rPh>
    <phoneticPr fontId="1"/>
  </si>
  <si>
    <t>　　＊介護職員等処遇改善加算Ⅰとして、サービス費その他加算の合計単位数に14.0％が加算されます。</t>
    <rPh sb="3" eb="5">
      <t>カイゴ</t>
    </rPh>
    <rPh sb="5" eb="7">
      <t>ショクイン</t>
    </rPh>
    <rPh sb="7" eb="8">
      <t>トウ</t>
    </rPh>
    <rPh sb="8" eb="10">
      <t>ショグウ</t>
    </rPh>
    <rPh sb="10" eb="12">
      <t>カイゼン</t>
    </rPh>
    <rPh sb="12" eb="14">
      <t>カサン</t>
    </rPh>
    <rPh sb="23" eb="24">
      <t>ヒ</t>
    </rPh>
    <rPh sb="26" eb="27">
      <t>タ</t>
    </rPh>
    <rPh sb="27" eb="29">
      <t>カサン</t>
    </rPh>
    <rPh sb="30" eb="32">
      <t>ゴウケイ</t>
    </rPh>
    <rPh sb="32" eb="35">
      <t>タンイスウ</t>
    </rPh>
    <rPh sb="42" eb="44">
      <t>カサン</t>
    </rPh>
    <phoneticPr fontId="1"/>
  </si>
  <si>
    <t>令和7年9月1日～</t>
    <rPh sb="0" eb="1">
      <t>レイ</t>
    </rPh>
    <rPh sb="1" eb="2">
      <t>ワ</t>
    </rPh>
    <rPh sb="3" eb="4">
      <t>ネン</t>
    </rPh>
    <rPh sb="5" eb="6">
      <t>ガツ</t>
    </rPh>
    <rPh sb="7" eb="8">
      <t>ヒ</t>
    </rPh>
    <phoneticPr fontId="1"/>
  </si>
  <si>
    <t>＊食費の内訳は、朝食420円・昼食625円・夕食550円になります。</t>
    <rPh sb="1" eb="3">
      <t>ショクヒ</t>
    </rPh>
    <rPh sb="4" eb="6">
      <t>ウチワケ</t>
    </rPh>
    <rPh sb="8" eb="10">
      <t>チョウショク</t>
    </rPh>
    <rPh sb="13" eb="14">
      <t>エン</t>
    </rPh>
    <rPh sb="15" eb="17">
      <t>チュウショク</t>
    </rPh>
    <rPh sb="20" eb="21">
      <t>エン</t>
    </rPh>
    <rPh sb="22" eb="24">
      <t>ユウショク</t>
    </rPh>
    <rPh sb="27" eb="28">
      <t>エン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</si>
</sst>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ＭＳ Ｐゴシック"/>
      <family val="2"/>
      <charset val="128"/>
      <scheme val="minor"/>
    </font>
    <font>
      <sz val="6"/>
      <name val="ＭＳ Ｐゴシック"/>
      <family val="2"/>
      <charset val="128"/>
      <scheme val="minor"/>
    </font>
    <font>
      <b/>
      <sz val="11"/>
      <color theme="1"/>
      <name val="ＭＳ Ｐゴシック"/>
      <family val="3"/>
      <charset val="128"/>
      <scheme val="minor"/>
    </font>
    <font>
      <b/>
      <sz val="14"/>
      <color theme="1"/>
      <name val="ＭＳ Ｐゴシック"/>
      <family val="3"/>
      <charset val="128"/>
      <scheme val="minor"/>
    </font>
    <font>
      <sz val="11"/>
      <color theme="1"/>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b/>
      <sz val="10"/>
      <color theme="1"/>
      <name val="ＭＳ Ｐゴシック"/>
      <family val="3"/>
      <charset val="128"/>
      <scheme val="minor"/>
    </font>
    <font>
      <b/>
      <sz val="9"/>
      <color theme="1"/>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9">
    <border>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bottom/>
      <diagonal/>
    </border>
  </borders>
  <cellStyleXfs count="1">
    <xf numFmtId="0" fontId="0" fillId="0" borderId="0">
      <alignment vertical="center"/>
    </xf>
  </cellStyleXfs>
  <cellXfs count="37">
    <xf numFmtId="0" fontId="0" fillId="0" borderId="0" xfId="0">
      <alignment vertical="center"/>
    </xf>
    <xf numFmtId="0" fontId="3" fillId="0" borderId="0" xfId="0" applyFont="1">
      <alignment vertical="center"/>
    </xf>
    <xf numFmtId="0" fontId="2" fillId="0" borderId="0" xfId="0" applyFont="1">
      <alignment vertical="center"/>
    </xf>
    <xf numFmtId="0" fontId="0" fillId="0" borderId="0" xfId="0" applyAlignment="1">
      <alignment horizontal="center" vertical="center"/>
    </xf>
    <xf numFmtId="0" fontId="2" fillId="0" borderId="0" xfId="0" applyFont="1" applyAlignment="1">
      <alignment horizontal="center" vertical="center"/>
    </xf>
    <xf numFmtId="3" fontId="2" fillId="0" borderId="0" xfId="0" applyNumberFormat="1" applyFont="1" applyAlignment="1">
      <alignment horizontal="center" vertical="center"/>
    </xf>
    <xf numFmtId="0" fontId="2" fillId="0" borderId="1" xfId="0" applyFont="1" applyBorder="1" applyAlignment="1">
      <alignment horizontal="center" vertical="center"/>
    </xf>
    <xf numFmtId="3" fontId="2" fillId="0" borderId="2" xfId="0" applyNumberFormat="1" applyFont="1" applyBorder="1" applyAlignment="1">
      <alignment horizontal="center" vertical="center"/>
    </xf>
    <xf numFmtId="3" fontId="2" fillId="0" borderId="3" xfId="0" applyNumberFormat="1" applyFont="1" applyBorder="1" applyAlignment="1">
      <alignment horizontal="center" vertical="center"/>
    </xf>
    <xf numFmtId="3" fontId="2" fillId="0" borderId="4" xfId="0" applyNumberFormat="1"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5" fillId="0" borderId="0" xfId="0" applyFont="1">
      <alignment vertical="center"/>
    </xf>
    <xf numFmtId="0" fontId="2" fillId="0" borderId="6" xfId="0" applyFont="1" applyBorder="1" applyAlignment="1">
      <alignment horizontal="center" vertical="center"/>
    </xf>
    <xf numFmtId="3" fontId="2" fillId="0" borderId="1" xfId="0" applyNumberFormat="1" applyFont="1" applyBorder="1" applyAlignment="1">
      <alignment horizontal="center" vertical="center"/>
    </xf>
    <xf numFmtId="0" fontId="6" fillId="0" borderId="0" xfId="0" applyFont="1">
      <alignment vertical="center"/>
    </xf>
    <xf numFmtId="0" fontId="2" fillId="0" borderId="6" xfId="0" applyFont="1" applyBorder="1" applyAlignment="1">
      <alignment horizontal="center" vertical="center" wrapText="1"/>
    </xf>
    <xf numFmtId="0" fontId="7" fillId="0" borderId="6" xfId="0" applyFont="1" applyBorder="1" applyAlignment="1">
      <alignment horizontal="center" vertical="center"/>
    </xf>
    <xf numFmtId="0" fontId="8" fillId="0" borderId="6" xfId="0" applyFont="1" applyBorder="1" applyAlignment="1">
      <alignment horizontal="center" vertical="center"/>
    </xf>
    <xf numFmtId="0" fontId="8" fillId="0" borderId="6" xfId="0" applyFont="1" applyBorder="1" applyAlignment="1">
      <alignment horizontal="center" vertical="center" wrapText="1"/>
    </xf>
    <xf numFmtId="3" fontId="2" fillId="0" borderId="6" xfId="0" applyNumberFormat="1" applyFont="1" applyBorder="1" applyAlignment="1">
      <alignment horizontal="center" vertical="center"/>
    </xf>
    <xf numFmtId="3" fontId="2" fillId="0" borderId="7" xfId="0" applyNumberFormat="1" applyFont="1" applyBorder="1" applyAlignment="1">
      <alignment horizontal="center" vertical="center"/>
    </xf>
    <xf numFmtId="0" fontId="5" fillId="0" borderId="0" xfId="0" applyFont="1" applyAlignment="1">
      <alignment horizontal="left" vertical="center"/>
    </xf>
    <xf numFmtId="0" fontId="6" fillId="0" borderId="0" xfId="0" applyFont="1" applyAlignment="1">
      <alignment horizontal="left" vertical="center"/>
    </xf>
    <xf numFmtId="0" fontId="5" fillId="2" borderId="0" xfId="0" applyFont="1" applyFill="1">
      <alignment vertical="center"/>
    </xf>
    <xf numFmtId="0" fontId="2" fillId="0" borderId="7"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0" xfId="0" applyFont="1" applyAlignment="1">
      <alignment horizontal="center" vertical="center"/>
    </xf>
    <xf numFmtId="0" fontId="6" fillId="0" borderId="0" xfId="0" applyFont="1" applyAlignment="1">
      <alignment horizontal="left" vertical="center"/>
    </xf>
    <xf numFmtId="0" fontId="5" fillId="0" borderId="0" xfId="0" applyFont="1" applyAlignment="1">
      <alignment horizontal="left" vertical="center"/>
    </xf>
    <xf numFmtId="0" fontId="2" fillId="0" borderId="8" xfId="0" applyFont="1" applyBorder="1" applyAlignment="1">
      <alignment horizontal="center" vertical="center"/>
    </xf>
    <xf numFmtId="0" fontId="0" fillId="0" borderId="0" xfId="0" applyAlignment="1">
      <alignment horizontal="left" vertical="center"/>
    </xf>
    <xf numFmtId="0" fontId="0" fillId="0" borderId="7" xfId="0" applyBorder="1" applyAlignment="1">
      <alignment horizontal="center" vertical="center"/>
    </xf>
    <xf numFmtId="0" fontId="0" fillId="0" borderId="5" xfId="0" applyBorder="1" applyAlignment="1">
      <alignment horizontal="center" vertical="center"/>
    </xf>
    <xf numFmtId="0" fontId="3" fillId="0" borderId="0" xfId="0" applyFont="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56"/>
  <sheetViews>
    <sheetView workbookViewId="0">
      <selection activeCell="D31" sqref="D31:D35"/>
    </sheetView>
  </sheetViews>
  <sheetFormatPr defaultRowHeight="13.5" x14ac:dyDescent="0.15"/>
  <cols>
    <col min="2" max="2" width="37.625" customWidth="1"/>
    <col min="3" max="3" width="11.625" customWidth="1"/>
    <col min="4" max="4" width="11.125" customWidth="1"/>
    <col min="5" max="5" width="11.875" customWidth="1"/>
    <col min="6" max="6" width="12.125" customWidth="1"/>
  </cols>
  <sheetData>
    <row r="1" spans="1:8" ht="17.25" x14ac:dyDescent="0.15">
      <c r="B1" s="1" t="s">
        <v>0</v>
      </c>
      <c r="C1" s="1"/>
    </row>
    <row r="2" spans="1:8" x14ac:dyDescent="0.15">
      <c r="D2" s="29" t="s">
        <v>28</v>
      </c>
      <c r="E2" s="29"/>
      <c r="G2" s="29"/>
      <c r="H2" s="29"/>
    </row>
    <row r="3" spans="1:8" x14ac:dyDescent="0.15">
      <c r="A3" s="2" t="s">
        <v>3</v>
      </c>
    </row>
    <row r="4" spans="1:8" ht="14.25" thickBot="1" x14ac:dyDescent="0.2">
      <c r="A4" s="2"/>
    </row>
    <row r="5" spans="1:8" ht="14.25" thickBot="1" x14ac:dyDescent="0.2">
      <c r="A5" s="14" t="s">
        <v>8</v>
      </c>
      <c r="B5" s="14" t="s">
        <v>16</v>
      </c>
      <c r="C5" s="14" t="s">
        <v>1</v>
      </c>
      <c r="D5" s="14" t="s">
        <v>2</v>
      </c>
      <c r="E5" s="14" t="s">
        <v>25</v>
      </c>
    </row>
    <row r="6" spans="1:8" x14ac:dyDescent="0.15">
      <c r="A6" s="6" t="s">
        <v>9</v>
      </c>
      <c r="B6" s="6" t="s">
        <v>18</v>
      </c>
      <c r="C6" s="28">
        <v>820</v>
      </c>
      <c r="D6" s="28">
        <v>300</v>
      </c>
      <c r="E6" s="15">
        <v>1674</v>
      </c>
    </row>
    <row r="7" spans="1:8" ht="14.25" thickBot="1" x14ac:dyDescent="0.2">
      <c r="A7" s="11" t="s">
        <v>10</v>
      </c>
      <c r="B7" s="11" t="s">
        <v>19</v>
      </c>
      <c r="C7" s="27"/>
      <c r="D7" s="27"/>
      <c r="E7" s="8">
        <v>1806</v>
      </c>
    </row>
    <row r="8" spans="1:8" x14ac:dyDescent="0.15">
      <c r="A8" s="12">
        <v>1</v>
      </c>
      <c r="B8" s="10" t="s">
        <v>20</v>
      </c>
      <c r="C8" s="28">
        <v>820</v>
      </c>
      <c r="D8" s="28">
        <v>300</v>
      </c>
      <c r="E8" s="9">
        <v>1856</v>
      </c>
      <c r="G8" s="3"/>
      <c r="H8" s="3"/>
    </row>
    <row r="9" spans="1:8" x14ac:dyDescent="0.15">
      <c r="A9" s="10">
        <v>2</v>
      </c>
      <c r="B9" s="10" t="s">
        <v>21</v>
      </c>
      <c r="C9" s="26"/>
      <c r="D9" s="26"/>
      <c r="E9" s="7">
        <v>1927</v>
      </c>
      <c r="G9" s="3"/>
      <c r="H9" s="3"/>
    </row>
    <row r="10" spans="1:8" x14ac:dyDescent="0.15">
      <c r="A10" s="10">
        <v>3</v>
      </c>
      <c r="B10" s="10" t="s">
        <v>22</v>
      </c>
      <c r="C10" s="26"/>
      <c r="D10" s="26"/>
      <c r="E10" s="7">
        <v>2003</v>
      </c>
      <c r="G10" s="3"/>
      <c r="H10" s="3"/>
    </row>
    <row r="11" spans="1:8" x14ac:dyDescent="0.15">
      <c r="A11" s="10">
        <v>4</v>
      </c>
      <c r="B11" s="10" t="s">
        <v>23</v>
      </c>
      <c r="C11" s="26"/>
      <c r="D11" s="26"/>
      <c r="E11" s="7">
        <v>2074</v>
      </c>
      <c r="G11" s="3"/>
      <c r="H11" s="3"/>
    </row>
    <row r="12" spans="1:8" ht="14.25" thickBot="1" x14ac:dyDescent="0.2">
      <c r="A12" s="11">
        <v>5</v>
      </c>
      <c r="B12" s="11" t="s">
        <v>24</v>
      </c>
      <c r="C12" s="27"/>
      <c r="D12" s="27"/>
      <c r="E12" s="8">
        <v>2145</v>
      </c>
      <c r="G12" s="3"/>
      <c r="H12" s="3"/>
    </row>
    <row r="13" spans="1:8" x14ac:dyDescent="0.15">
      <c r="B13" s="4"/>
      <c r="C13" s="4"/>
      <c r="D13" s="4"/>
      <c r="E13" s="4"/>
      <c r="F13" s="5"/>
      <c r="G13" s="3"/>
      <c r="H13" s="3"/>
    </row>
    <row r="14" spans="1:8" x14ac:dyDescent="0.15">
      <c r="A14" s="2" t="s">
        <v>4</v>
      </c>
    </row>
    <row r="15" spans="1:8" ht="14.25" thickBot="1" x14ac:dyDescent="0.2">
      <c r="A15" s="2"/>
    </row>
    <row r="16" spans="1:8" ht="14.25" thickBot="1" x14ac:dyDescent="0.2">
      <c r="A16" s="14" t="s">
        <v>8</v>
      </c>
      <c r="B16" s="14" t="s">
        <v>15</v>
      </c>
      <c r="C16" s="14" t="s">
        <v>1</v>
      </c>
      <c r="D16" s="14" t="s">
        <v>2</v>
      </c>
      <c r="E16" s="14" t="s">
        <v>25</v>
      </c>
    </row>
    <row r="17" spans="1:8" x14ac:dyDescent="0.15">
      <c r="A17" s="6" t="s">
        <v>9</v>
      </c>
      <c r="B17" s="6" t="s">
        <v>18</v>
      </c>
      <c r="C17" s="28">
        <v>820</v>
      </c>
      <c r="D17" s="28">
        <v>390</v>
      </c>
      <c r="E17" s="15">
        <v>1764</v>
      </c>
    </row>
    <row r="18" spans="1:8" ht="14.25" thickBot="1" x14ac:dyDescent="0.2">
      <c r="A18" s="11" t="s">
        <v>10</v>
      </c>
      <c r="B18" s="11" t="s">
        <v>19</v>
      </c>
      <c r="C18" s="27"/>
      <c r="D18" s="27"/>
      <c r="E18" s="8">
        <v>1896</v>
      </c>
      <c r="G18" s="3"/>
      <c r="H18" s="3"/>
    </row>
    <row r="19" spans="1:8" x14ac:dyDescent="0.15">
      <c r="A19" s="12">
        <v>1</v>
      </c>
      <c r="B19" s="12" t="s">
        <v>20</v>
      </c>
      <c r="C19" s="26">
        <v>820</v>
      </c>
      <c r="D19" s="26">
        <v>390</v>
      </c>
      <c r="E19" s="9">
        <v>1946</v>
      </c>
      <c r="G19" s="3"/>
      <c r="H19" s="3"/>
    </row>
    <row r="20" spans="1:8" x14ac:dyDescent="0.15">
      <c r="A20" s="10">
        <v>2</v>
      </c>
      <c r="B20" s="10" t="s">
        <v>21</v>
      </c>
      <c r="C20" s="26"/>
      <c r="D20" s="26"/>
      <c r="E20" s="7">
        <v>2017</v>
      </c>
      <c r="G20" s="3"/>
      <c r="H20" s="3"/>
    </row>
    <row r="21" spans="1:8" x14ac:dyDescent="0.15">
      <c r="A21" s="10">
        <v>3</v>
      </c>
      <c r="B21" s="10" t="s">
        <v>22</v>
      </c>
      <c r="C21" s="26"/>
      <c r="D21" s="26"/>
      <c r="E21" s="7">
        <v>2093</v>
      </c>
      <c r="G21" s="3"/>
      <c r="H21" s="3"/>
    </row>
    <row r="22" spans="1:8" x14ac:dyDescent="0.15">
      <c r="A22" s="10">
        <v>4</v>
      </c>
      <c r="B22" s="10" t="s">
        <v>23</v>
      </c>
      <c r="C22" s="26"/>
      <c r="D22" s="26"/>
      <c r="E22" s="7">
        <v>2164</v>
      </c>
      <c r="G22" s="3"/>
      <c r="H22" s="3"/>
    </row>
    <row r="23" spans="1:8" ht="14.25" thickBot="1" x14ac:dyDescent="0.2">
      <c r="A23" s="11">
        <v>5</v>
      </c>
      <c r="B23" s="11" t="s">
        <v>24</v>
      </c>
      <c r="C23" s="27"/>
      <c r="D23" s="27"/>
      <c r="E23" s="8">
        <v>2235</v>
      </c>
      <c r="G23" s="3"/>
      <c r="H23" s="3"/>
    </row>
    <row r="24" spans="1:8" x14ac:dyDescent="0.15">
      <c r="B24" s="4"/>
      <c r="C24" s="4"/>
      <c r="D24" s="4"/>
      <c r="E24" s="4"/>
      <c r="F24" s="5"/>
      <c r="G24" s="3"/>
      <c r="H24" s="3"/>
    </row>
    <row r="26" spans="1:8" x14ac:dyDescent="0.15">
      <c r="A26" s="2" t="s">
        <v>7</v>
      </c>
    </row>
    <row r="27" spans="1:8" ht="14.25" thickBot="1" x14ac:dyDescent="0.2">
      <c r="A27" s="2"/>
    </row>
    <row r="28" spans="1:8" ht="14.25" thickBot="1" x14ac:dyDescent="0.2">
      <c r="A28" s="14" t="s">
        <v>8</v>
      </c>
      <c r="B28" s="14" t="s">
        <v>15</v>
      </c>
      <c r="C28" s="14" t="s">
        <v>1</v>
      </c>
      <c r="D28" s="14" t="s">
        <v>2</v>
      </c>
      <c r="E28" s="14" t="s">
        <v>25</v>
      </c>
    </row>
    <row r="29" spans="1:8" x14ac:dyDescent="0.15">
      <c r="A29" s="6" t="s">
        <v>9</v>
      </c>
      <c r="B29" s="6" t="s">
        <v>18</v>
      </c>
      <c r="C29" s="28">
        <v>1310</v>
      </c>
      <c r="D29" s="28">
        <v>650</v>
      </c>
      <c r="E29" s="15">
        <v>2514</v>
      </c>
    </row>
    <row r="30" spans="1:8" ht="14.25" thickBot="1" x14ac:dyDescent="0.2">
      <c r="A30" s="11" t="s">
        <v>10</v>
      </c>
      <c r="B30" s="11" t="s">
        <v>19</v>
      </c>
      <c r="C30" s="27"/>
      <c r="D30" s="27"/>
      <c r="E30" s="8">
        <v>2646</v>
      </c>
      <c r="G30" s="3"/>
      <c r="H30" s="3"/>
    </row>
    <row r="31" spans="1:8" x14ac:dyDescent="0.15">
      <c r="A31" s="12">
        <v>1</v>
      </c>
      <c r="B31" s="12" t="s">
        <v>20</v>
      </c>
      <c r="C31" s="26">
        <v>1310</v>
      </c>
      <c r="D31" s="26">
        <v>650</v>
      </c>
      <c r="E31" s="9">
        <v>2696</v>
      </c>
      <c r="G31" s="3"/>
      <c r="H31" s="3"/>
    </row>
    <row r="32" spans="1:8" x14ac:dyDescent="0.15">
      <c r="A32" s="10">
        <v>2</v>
      </c>
      <c r="B32" s="10" t="s">
        <v>21</v>
      </c>
      <c r="C32" s="26"/>
      <c r="D32" s="26"/>
      <c r="E32" s="7">
        <v>2767</v>
      </c>
      <c r="G32" s="3"/>
      <c r="H32" s="3"/>
    </row>
    <row r="33" spans="1:8" x14ac:dyDescent="0.15">
      <c r="A33" s="10">
        <v>3</v>
      </c>
      <c r="B33" s="10" t="s">
        <v>22</v>
      </c>
      <c r="C33" s="26"/>
      <c r="D33" s="26"/>
      <c r="E33" s="7">
        <v>2843</v>
      </c>
      <c r="G33" s="3"/>
      <c r="H33" s="3"/>
    </row>
    <row r="34" spans="1:8" x14ac:dyDescent="0.15">
      <c r="A34" s="10">
        <v>4</v>
      </c>
      <c r="B34" s="10" t="s">
        <v>23</v>
      </c>
      <c r="C34" s="26"/>
      <c r="D34" s="26"/>
      <c r="E34" s="7">
        <v>2914</v>
      </c>
      <c r="G34" s="3"/>
      <c r="H34" s="3"/>
    </row>
    <row r="35" spans="1:8" ht="14.25" thickBot="1" x14ac:dyDescent="0.2">
      <c r="A35" s="11">
        <v>5</v>
      </c>
      <c r="B35" s="11" t="s">
        <v>24</v>
      </c>
      <c r="C35" s="27"/>
      <c r="D35" s="27"/>
      <c r="E35" s="8">
        <v>2985</v>
      </c>
      <c r="G35" s="3"/>
      <c r="H35" s="3"/>
    </row>
    <row r="37" spans="1:8" x14ac:dyDescent="0.15">
      <c r="A37" s="2" t="s">
        <v>5</v>
      </c>
    </row>
    <row r="38" spans="1:8" ht="14.25" thickBot="1" x14ac:dyDescent="0.2">
      <c r="A38" s="2"/>
    </row>
    <row r="39" spans="1:8" ht="14.25" thickBot="1" x14ac:dyDescent="0.2">
      <c r="A39" s="14" t="s">
        <v>8</v>
      </c>
      <c r="B39" s="14" t="s">
        <v>15</v>
      </c>
      <c r="C39" s="14" t="s">
        <v>1</v>
      </c>
      <c r="D39" s="14" t="s">
        <v>2</v>
      </c>
      <c r="E39" s="14" t="s">
        <v>25</v>
      </c>
      <c r="F39" s="14" t="s">
        <v>26</v>
      </c>
    </row>
    <row r="40" spans="1:8" x14ac:dyDescent="0.15">
      <c r="A40" s="6" t="s">
        <v>9</v>
      </c>
      <c r="B40" s="6" t="s">
        <v>18</v>
      </c>
      <c r="C40" s="28">
        <v>1970</v>
      </c>
      <c r="D40" s="28">
        <v>1420</v>
      </c>
      <c r="E40" s="15">
        <v>3944</v>
      </c>
      <c r="F40" s="15">
        <v>4497</v>
      </c>
    </row>
    <row r="41" spans="1:8" ht="14.25" thickBot="1" x14ac:dyDescent="0.2">
      <c r="A41" s="11" t="s">
        <v>10</v>
      </c>
      <c r="B41" s="11" t="s">
        <v>19</v>
      </c>
      <c r="C41" s="27"/>
      <c r="D41" s="27"/>
      <c r="E41" s="8">
        <v>4076</v>
      </c>
      <c r="F41" s="8">
        <v>4762</v>
      </c>
      <c r="G41" s="3"/>
      <c r="H41" s="3"/>
    </row>
    <row r="42" spans="1:8" x14ac:dyDescent="0.15">
      <c r="A42" s="12">
        <v>1</v>
      </c>
      <c r="B42" s="12" t="s">
        <v>20</v>
      </c>
      <c r="C42" s="26">
        <v>1970</v>
      </c>
      <c r="D42" s="26">
        <v>1420</v>
      </c>
      <c r="E42" s="9">
        <v>4126</v>
      </c>
      <c r="F42" s="9">
        <v>4861</v>
      </c>
      <c r="G42" s="3"/>
      <c r="H42" s="3"/>
    </row>
    <row r="43" spans="1:8" x14ac:dyDescent="0.15">
      <c r="A43" s="10">
        <v>2</v>
      </c>
      <c r="B43" s="10" t="s">
        <v>21</v>
      </c>
      <c r="C43" s="26"/>
      <c r="D43" s="26"/>
      <c r="E43" s="7">
        <v>4197</v>
      </c>
      <c r="F43" s="7">
        <v>5003</v>
      </c>
      <c r="G43" s="3"/>
      <c r="H43" s="3"/>
    </row>
    <row r="44" spans="1:8" x14ac:dyDescent="0.15">
      <c r="A44" s="10">
        <v>3</v>
      </c>
      <c r="B44" s="10" t="s">
        <v>22</v>
      </c>
      <c r="C44" s="26"/>
      <c r="D44" s="26"/>
      <c r="E44" s="7">
        <v>4273</v>
      </c>
      <c r="F44" s="7">
        <v>5156</v>
      </c>
      <c r="G44" s="3"/>
      <c r="H44" s="3"/>
    </row>
    <row r="45" spans="1:8" x14ac:dyDescent="0.15">
      <c r="A45" s="10">
        <v>4</v>
      </c>
      <c r="B45" s="10" t="s">
        <v>23</v>
      </c>
      <c r="C45" s="26"/>
      <c r="D45" s="26"/>
      <c r="E45" s="7">
        <v>4344</v>
      </c>
      <c r="F45" s="7">
        <v>5298</v>
      </c>
      <c r="G45" s="3"/>
      <c r="H45" s="3"/>
    </row>
    <row r="46" spans="1:8" ht="14.25" thickBot="1" x14ac:dyDescent="0.2">
      <c r="A46" s="11">
        <v>5</v>
      </c>
      <c r="B46" s="11" t="s">
        <v>24</v>
      </c>
      <c r="C46" s="27"/>
      <c r="D46" s="27"/>
      <c r="E46" s="8">
        <v>4415</v>
      </c>
      <c r="F46" s="8">
        <v>5441</v>
      </c>
      <c r="G46" s="3"/>
      <c r="H46" s="3"/>
    </row>
    <row r="47" spans="1:8" x14ac:dyDescent="0.15">
      <c r="B47" s="4"/>
      <c r="C47" s="4"/>
      <c r="D47" s="4"/>
      <c r="E47" s="4"/>
      <c r="G47" s="3"/>
      <c r="H47" s="3"/>
    </row>
    <row r="49" spans="1:6" x14ac:dyDescent="0.15">
      <c r="A49" s="13" t="s">
        <v>29</v>
      </c>
      <c r="B49" s="13"/>
      <c r="C49" s="13"/>
      <c r="D49" s="13"/>
      <c r="E49" s="13"/>
      <c r="F49" s="13"/>
    </row>
    <row r="50" spans="1:6" x14ac:dyDescent="0.15">
      <c r="A50" s="13" t="s">
        <v>6</v>
      </c>
      <c r="B50" s="13"/>
      <c r="C50" s="13"/>
      <c r="D50" s="13"/>
      <c r="E50" s="13"/>
      <c r="F50" s="13"/>
    </row>
    <row r="51" spans="1:6" x14ac:dyDescent="0.15">
      <c r="A51" s="13" t="s">
        <v>14</v>
      </c>
      <c r="B51" s="13"/>
      <c r="C51" s="13"/>
      <c r="D51" s="13"/>
      <c r="E51" s="13"/>
      <c r="F51" s="13"/>
    </row>
    <row r="52" spans="1:6" x14ac:dyDescent="0.15">
      <c r="A52" s="13" t="s">
        <v>17</v>
      </c>
      <c r="B52" s="13"/>
      <c r="C52" s="13"/>
      <c r="D52" s="13"/>
      <c r="E52" s="13"/>
      <c r="F52" s="13"/>
    </row>
    <row r="53" spans="1:6" x14ac:dyDescent="0.15">
      <c r="A53" s="13" t="s">
        <v>27</v>
      </c>
      <c r="B53" s="13"/>
      <c r="C53" s="13"/>
      <c r="D53" s="13"/>
      <c r="E53" s="13"/>
      <c r="F53" s="13"/>
    </row>
    <row r="54" spans="1:6" x14ac:dyDescent="0.15">
      <c r="A54" s="13" t="s">
        <v>11</v>
      </c>
      <c r="B54" s="13"/>
      <c r="C54" s="13"/>
      <c r="D54" s="13"/>
      <c r="E54" s="13"/>
      <c r="F54" s="13"/>
    </row>
    <row r="55" spans="1:6" x14ac:dyDescent="0.15">
      <c r="A55" s="13" t="s">
        <v>12</v>
      </c>
      <c r="B55" s="13"/>
      <c r="C55" s="13"/>
      <c r="D55" s="13"/>
      <c r="E55" s="13"/>
      <c r="F55" s="13"/>
    </row>
    <row r="56" spans="1:6" x14ac:dyDescent="0.15">
      <c r="A56" s="13" t="s">
        <v>13</v>
      </c>
      <c r="B56" s="13"/>
      <c r="C56" s="13"/>
      <c r="D56" s="13"/>
      <c r="E56" s="13"/>
      <c r="F56" s="13"/>
    </row>
  </sheetData>
  <mergeCells count="18">
    <mergeCell ref="G2:H2"/>
    <mergeCell ref="D6:D7"/>
    <mergeCell ref="D2:E2"/>
    <mergeCell ref="D42:D46"/>
    <mergeCell ref="D8:D12"/>
    <mergeCell ref="D19:D23"/>
    <mergeCell ref="D31:D35"/>
    <mergeCell ref="D40:D41"/>
    <mergeCell ref="D17:D18"/>
    <mergeCell ref="D29:D30"/>
    <mergeCell ref="C31:C35"/>
    <mergeCell ref="C40:C41"/>
    <mergeCell ref="C42:C46"/>
    <mergeCell ref="C6:C7"/>
    <mergeCell ref="C8:C12"/>
    <mergeCell ref="C17:C18"/>
    <mergeCell ref="C19:C23"/>
    <mergeCell ref="C29:C30"/>
  </mergeCells>
  <phoneticPr fontId="1"/>
  <printOptions horizontalCentered="1" verticalCentered="1"/>
  <pageMargins left="0.70866141732283472" right="0.70866141732283472" top="0.74803149606299213" bottom="0.74803149606299213" header="0.31496062992125984" footer="0.31496062992125984"/>
  <pageSetup paperSize="9" scale="95" orientation="portrait" horizontalDpi="4294967293"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E98F18-9CCA-4EEE-96E4-46CA917A55FB}">
  <dimension ref="B1:J67"/>
  <sheetViews>
    <sheetView showGridLines="0" tabSelected="1" zoomScaleNormal="100" workbookViewId="0">
      <selection activeCell="E57" sqref="E57"/>
    </sheetView>
  </sheetViews>
  <sheetFormatPr defaultRowHeight="13.5" x14ac:dyDescent="0.15"/>
  <cols>
    <col min="1" max="1" width="4.375" customWidth="1"/>
    <col min="3" max="3" width="20.375" customWidth="1"/>
    <col min="4" max="4" width="15.25" customWidth="1"/>
    <col min="5" max="5" width="10.375" customWidth="1"/>
    <col min="6" max="6" width="11.25" customWidth="1"/>
    <col min="7" max="7" width="12.875" customWidth="1"/>
    <col min="8" max="8" width="12.75" customWidth="1"/>
  </cols>
  <sheetData>
    <row r="1" spans="2:10" ht="17.25" x14ac:dyDescent="0.15">
      <c r="B1" s="36" t="s">
        <v>67</v>
      </c>
      <c r="C1" s="36"/>
      <c r="D1" s="36"/>
      <c r="E1" s="36"/>
      <c r="F1" s="36"/>
      <c r="G1" s="36"/>
    </row>
    <row r="2" spans="2:10" x14ac:dyDescent="0.15">
      <c r="F2" s="29" t="s">
        <v>77</v>
      </c>
      <c r="G2" s="29"/>
      <c r="I2" s="29"/>
      <c r="J2" s="29"/>
    </row>
    <row r="3" spans="2:10" ht="14.25" thickBot="1" x14ac:dyDescent="0.2">
      <c r="B3" s="2" t="s">
        <v>72</v>
      </c>
    </row>
    <row r="4" spans="2:10" ht="15" customHeight="1" thickBot="1" x14ac:dyDescent="0.2">
      <c r="B4" s="14" t="s">
        <v>8</v>
      </c>
      <c r="C4" s="17" t="s">
        <v>33</v>
      </c>
      <c r="D4" s="20" t="s">
        <v>34</v>
      </c>
      <c r="E4" s="18" t="s">
        <v>2</v>
      </c>
      <c r="F4" s="18" t="s">
        <v>1</v>
      </c>
      <c r="G4" s="18" t="s">
        <v>25</v>
      </c>
    </row>
    <row r="5" spans="2:10" x14ac:dyDescent="0.15">
      <c r="B5" s="6" t="s">
        <v>9</v>
      </c>
      <c r="C5" s="6">
        <v>529</v>
      </c>
      <c r="D5" s="28">
        <v>30</v>
      </c>
      <c r="E5" s="28">
        <v>300</v>
      </c>
      <c r="F5" s="28">
        <v>880</v>
      </c>
      <c r="G5" s="15">
        <v>1852</v>
      </c>
    </row>
    <row r="6" spans="2:10" ht="14.25" thickBot="1" x14ac:dyDescent="0.2">
      <c r="B6" s="11" t="s">
        <v>10</v>
      </c>
      <c r="C6" s="11">
        <v>656</v>
      </c>
      <c r="D6" s="34"/>
      <c r="E6" s="26"/>
      <c r="F6" s="26"/>
      <c r="G6" s="8">
        <v>2005</v>
      </c>
    </row>
    <row r="7" spans="2:10" x14ac:dyDescent="0.15">
      <c r="B7" s="12">
        <v>1</v>
      </c>
      <c r="C7" s="10">
        <v>704</v>
      </c>
      <c r="D7" s="28">
        <v>60</v>
      </c>
      <c r="E7" s="26"/>
      <c r="F7" s="26"/>
      <c r="G7" s="9">
        <v>2099</v>
      </c>
      <c r="I7" s="3"/>
      <c r="J7" s="3"/>
    </row>
    <row r="8" spans="2:10" x14ac:dyDescent="0.15">
      <c r="B8" s="10">
        <v>2</v>
      </c>
      <c r="C8" s="10">
        <v>772</v>
      </c>
      <c r="D8" s="34"/>
      <c r="E8" s="26"/>
      <c r="F8" s="26"/>
      <c r="G8" s="22">
        <v>2181</v>
      </c>
      <c r="I8" s="3"/>
      <c r="J8" s="3"/>
    </row>
    <row r="9" spans="2:10" x14ac:dyDescent="0.15">
      <c r="B9" s="10">
        <v>3</v>
      </c>
      <c r="C9" s="10">
        <v>847</v>
      </c>
      <c r="D9" s="34"/>
      <c r="E9" s="26"/>
      <c r="F9" s="26"/>
      <c r="G9" s="7">
        <v>2271</v>
      </c>
      <c r="I9" s="3"/>
      <c r="J9" s="3"/>
    </row>
    <row r="10" spans="2:10" x14ac:dyDescent="0.15">
      <c r="B10" s="10">
        <v>4</v>
      </c>
      <c r="C10" s="10">
        <v>918</v>
      </c>
      <c r="D10" s="34"/>
      <c r="E10" s="26"/>
      <c r="F10" s="26"/>
      <c r="G10" s="22">
        <v>2357</v>
      </c>
      <c r="I10" s="3"/>
      <c r="J10" s="3"/>
    </row>
    <row r="11" spans="2:10" ht="14.25" thickBot="1" x14ac:dyDescent="0.2">
      <c r="B11" s="11">
        <v>5</v>
      </c>
      <c r="C11" s="11">
        <v>987</v>
      </c>
      <c r="D11" s="35"/>
      <c r="E11" s="27"/>
      <c r="F11" s="27"/>
      <c r="G11" s="8">
        <v>2440</v>
      </c>
      <c r="I11" s="3"/>
      <c r="J11" s="3"/>
    </row>
    <row r="12" spans="2:10" x14ac:dyDescent="0.15">
      <c r="C12" s="4"/>
      <c r="D12" s="4"/>
      <c r="E12" s="4"/>
      <c r="F12" s="4"/>
      <c r="G12" s="4"/>
      <c r="H12" s="5"/>
      <c r="I12" s="3"/>
      <c r="J12" s="3"/>
    </row>
    <row r="13" spans="2:10" ht="14.25" thickBot="1" x14ac:dyDescent="0.2">
      <c r="B13" s="2" t="s">
        <v>69</v>
      </c>
    </row>
    <row r="14" spans="2:10" ht="14.25" thickBot="1" x14ac:dyDescent="0.2">
      <c r="B14" s="14" t="s">
        <v>8</v>
      </c>
      <c r="C14" s="17" t="s">
        <v>33</v>
      </c>
      <c r="D14" s="20" t="s">
        <v>34</v>
      </c>
      <c r="E14" s="18" t="s">
        <v>2</v>
      </c>
      <c r="F14" s="18" t="s">
        <v>1</v>
      </c>
      <c r="G14" s="18" t="s">
        <v>25</v>
      </c>
    </row>
    <row r="15" spans="2:10" x14ac:dyDescent="0.15">
      <c r="B15" s="6" t="s">
        <v>9</v>
      </c>
      <c r="C15" s="6">
        <v>529</v>
      </c>
      <c r="D15" s="28">
        <v>30</v>
      </c>
      <c r="E15" s="28">
        <v>600</v>
      </c>
      <c r="F15" s="28">
        <v>880</v>
      </c>
      <c r="G15" s="15">
        <v>2152</v>
      </c>
    </row>
    <row r="16" spans="2:10" ht="14.25" thickBot="1" x14ac:dyDescent="0.2">
      <c r="B16" s="11" t="s">
        <v>10</v>
      </c>
      <c r="C16" s="11">
        <v>656</v>
      </c>
      <c r="D16" s="34"/>
      <c r="E16" s="26"/>
      <c r="F16" s="26"/>
      <c r="G16" s="8">
        <v>2305</v>
      </c>
      <c r="I16" s="3"/>
      <c r="J16" s="3"/>
    </row>
    <row r="17" spans="2:10" x14ac:dyDescent="0.15">
      <c r="B17" s="12">
        <v>1</v>
      </c>
      <c r="C17" s="10">
        <v>704</v>
      </c>
      <c r="D17" s="28">
        <v>60</v>
      </c>
      <c r="E17" s="26"/>
      <c r="F17" s="26"/>
      <c r="G17" s="9">
        <v>2399</v>
      </c>
      <c r="I17" s="3"/>
      <c r="J17" s="3"/>
    </row>
    <row r="18" spans="2:10" x14ac:dyDescent="0.15">
      <c r="B18" s="10">
        <v>2</v>
      </c>
      <c r="C18" s="10">
        <v>772</v>
      </c>
      <c r="D18" s="34"/>
      <c r="E18" s="26"/>
      <c r="F18" s="26"/>
      <c r="G18" s="22">
        <v>2481</v>
      </c>
      <c r="I18" s="3"/>
      <c r="J18" s="3"/>
    </row>
    <row r="19" spans="2:10" x14ac:dyDescent="0.15">
      <c r="B19" s="10">
        <v>3</v>
      </c>
      <c r="C19" s="10">
        <v>847</v>
      </c>
      <c r="D19" s="34"/>
      <c r="E19" s="26"/>
      <c r="F19" s="26"/>
      <c r="G19" s="7">
        <v>2571</v>
      </c>
      <c r="I19" s="3"/>
      <c r="J19" s="3"/>
    </row>
    <row r="20" spans="2:10" x14ac:dyDescent="0.15">
      <c r="B20" s="10">
        <v>4</v>
      </c>
      <c r="C20" s="10">
        <v>918</v>
      </c>
      <c r="D20" s="34"/>
      <c r="E20" s="26"/>
      <c r="F20" s="26"/>
      <c r="G20" s="22">
        <v>2657</v>
      </c>
      <c r="I20" s="3"/>
      <c r="J20" s="3"/>
    </row>
    <row r="21" spans="2:10" ht="14.25" thickBot="1" x14ac:dyDescent="0.2">
      <c r="B21" s="11">
        <v>5</v>
      </c>
      <c r="C21" s="11">
        <v>987</v>
      </c>
      <c r="D21" s="35"/>
      <c r="E21" s="27"/>
      <c r="F21" s="27"/>
      <c r="G21" s="8">
        <v>2740</v>
      </c>
      <c r="I21" s="3"/>
      <c r="J21" s="3"/>
    </row>
    <row r="22" spans="2:10" x14ac:dyDescent="0.15">
      <c r="C22" s="4"/>
      <c r="D22" s="4"/>
      <c r="E22" s="4"/>
      <c r="F22" s="4"/>
      <c r="G22" s="4"/>
      <c r="H22" s="5"/>
      <c r="I22" s="3"/>
      <c r="J22" s="3"/>
    </row>
    <row r="23" spans="2:10" ht="14.25" thickBot="1" x14ac:dyDescent="0.2">
      <c r="B23" s="2" t="s">
        <v>70</v>
      </c>
    </row>
    <row r="24" spans="2:10" ht="14.25" thickBot="1" x14ac:dyDescent="0.2">
      <c r="B24" s="14" t="s">
        <v>8</v>
      </c>
      <c r="C24" s="17" t="s">
        <v>33</v>
      </c>
      <c r="D24" s="20" t="s">
        <v>34</v>
      </c>
      <c r="E24" s="18" t="s">
        <v>2</v>
      </c>
      <c r="F24" s="18" t="s">
        <v>1</v>
      </c>
      <c r="G24" s="18" t="s">
        <v>25</v>
      </c>
    </row>
    <row r="25" spans="2:10" x14ac:dyDescent="0.15">
      <c r="B25" s="6" t="s">
        <v>9</v>
      </c>
      <c r="C25" s="6">
        <v>529</v>
      </c>
      <c r="D25" s="28">
        <v>30</v>
      </c>
      <c r="E25" s="28">
        <v>1000</v>
      </c>
      <c r="F25" s="28">
        <v>1370</v>
      </c>
      <c r="G25" s="15">
        <v>3042</v>
      </c>
    </row>
    <row r="26" spans="2:10" ht="14.25" thickBot="1" x14ac:dyDescent="0.2">
      <c r="B26" s="11" t="s">
        <v>10</v>
      </c>
      <c r="C26" s="11">
        <v>656</v>
      </c>
      <c r="D26" s="34"/>
      <c r="E26" s="26"/>
      <c r="F26" s="32"/>
      <c r="G26" s="8">
        <v>3195</v>
      </c>
      <c r="I26" s="3"/>
      <c r="J26" s="3"/>
    </row>
    <row r="27" spans="2:10" x14ac:dyDescent="0.15">
      <c r="B27" s="12">
        <v>1</v>
      </c>
      <c r="C27" s="10">
        <v>704</v>
      </c>
      <c r="D27" s="28">
        <v>60</v>
      </c>
      <c r="E27" s="26"/>
      <c r="F27" s="26"/>
      <c r="G27" s="9">
        <v>3289</v>
      </c>
      <c r="I27" s="3"/>
      <c r="J27" s="3"/>
    </row>
    <row r="28" spans="2:10" x14ac:dyDescent="0.15">
      <c r="B28" s="10">
        <v>2</v>
      </c>
      <c r="C28" s="10">
        <v>772</v>
      </c>
      <c r="D28" s="34"/>
      <c r="E28" s="26"/>
      <c r="F28" s="26"/>
      <c r="G28" s="22">
        <v>3371</v>
      </c>
      <c r="I28" s="3"/>
      <c r="J28" s="3"/>
    </row>
    <row r="29" spans="2:10" x14ac:dyDescent="0.15">
      <c r="B29" s="10">
        <v>3</v>
      </c>
      <c r="C29" s="10">
        <v>847</v>
      </c>
      <c r="D29" s="34"/>
      <c r="E29" s="26"/>
      <c r="F29" s="26"/>
      <c r="G29" s="7">
        <v>3461</v>
      </c>
      <c r="I29" s="3"/>
      <c r="J29" s="3"/>
    </row>
    <row r="30" spans="2:10" x14ac:dyDescent="0.15">
      <c r="B30" s="10">
        <v>4</v>
      </c>
      <c r="C30" s="10">
        <v>918</v>
      </c>
      <c r="D30" s="34"/>
      <c r="E30" s="26"/>
      <c r="F30" s="26"/>
      <c r="G30" s="22">
        <v>3547</v>
      </c>
      <c r="I30" s="3"/>
      <c r="J30" s="3"/>
    </row>
    <row r="31" spans="2:10" ht="14.25" thickBot="1" x14ac:dyDescent="0.2">
      <c r="B31" s="11">
        <v>5</v>
      </c>
      <c r="C31" s="11">
        <v>987</v>
      </c>
      <c r="D31" s="35"/>
      <c r="E31" s="27"/>
      <c r="F31" s="27"/>
      <c r="G31" s="8">
        <v>3630</v>
      </c>
      <c r="I31" s="3"/>
      <c r="J31" s="3"/>
    </row>
    <row r="33" spans="2:10" ht="14.25" thickBot="1" x14ac:dyDescent="0.2">
      <c r="B33" s="2" t="s">
        <v>71</v>
      </c>
    </row>
    <row r="34" spans="2:10" ht="14.25" thickBot="1" x14ac:dyDescent="0.2">
      <c r="B34" s="14" t="s">
        <v>8</v>
      </c>
      <c r="C34" s="17" t="s">
        <v>33</v>
      </c>
      <c r="D34" s="20" t="s">
        <v>34</v>
      </c>
      <c r="E34" s="18" t="s">
        <v>2</v>
      </c>
      <c r="F34" s="18" t="s">
        <v>1</v>
      </c>
      <c r="G34" s="18" t="s">
        <v>25</v>
      </c>
    </row>
    <row r="35" spans="2:10" x14ac:dyDescent="0.15">
      <c r="B35" s="6" t="s">
        <v>9</v>
      </c>
      <c r="C35" s="6">
        <v>529</v>
      </c>
      <c r="D35" s="28">
        <v>30</v>
      </c>
      <c r="E35" s="28">
        <v>1300</v>
      </c>
      <c r="F35" s="28">
        <v>1370</v>
      </c>
      <c r="G35" s="15">
        <v>3342</v>
      </c>
    </row>
    <row r="36" spans="2:10" ht="14.25" thickBot="1" x14ac:dyDescent="0.2">
      <c r="B36" s="11" t="s">
        <v>10</v>
      </c>
      <c r="C36" s="11">
        <v>656</v>
      </c>
      <c r="D36" s="34"/>
      <c r="E36" s="26"/>
      <c r="F36" s="32"/>
      <c r="G36" s="8">
        <v>3495</v>
      </c>
      <c r="I36" s="3"/>
      <c r="J36" s="3"/>
    </row>
    <row r="37" spans="2:10" x14ac:dyDescent="0.15">
      <c r="B37" s="12">
        <v>1</v>
      </c>
      <c r="C37" s="10">
        <v>704</v>
      </c>
      <c r="D37" s="28">
        <v>60</v>
      </c>
      <c r="E37" s="26"/>
      <c r="F37" s="26"/>
      <c r="G37" s="9">
        <v>3589</v>
      </c>
      <c r="I37" s="3"/>
      <c r="J37" s="3"/>
    </row>
    <row r="38" spans="2:10" x14ac:dyDescent="0.15">
      <c r="B38" s="10">
        <v>2</v>
      </c>
      <c r="C38" s="10">
        <v>772</v>
      </c>
      <c r="D38" s="34"/>
      <c r="E38" s="26"/>
      <c r="F38" s="26"/>
      <c r="G38" s="22">
        <v>3671</v>
      </c>
      <c r="I38" s="3"/>
      <c r="J38" s="3"/>
    </row>
    <row r="39" spans="2:10" x14ac:dyDescent="0.15">
      <c r="B39" s="10">
        <v>3</v>
      </c>
      <c r="C39" s="10">
        <v>847</v>
      </c>
      <c r="D39" s="34"/>
      <c r="E39" s="26"/>
      <c r="F39" s="26"/>
      <c r="G39" s="7">
        <v>3761</v>
      </c>
      <c r="I39" s="3"/>
      <c r="J39" s="3"/>
    </row>
    <row r="40" spans="2:10" x14ac:dyDescent="0.15">
      <c r="B40" s="10">
        <v>4</v>
      </c>
      <c r="C40" s="10">
        <v>918</v>
      </c>
      <c r="D40" s="34"/>
      <c r="E40" s="26"/>
      <c r="F40" s="26"/>
      <c r="G40" s="22">
        <v>3847</v>
      </c>
      <c r="I40" s="3"/>
      <c r="J40" s="3"/>
    </row>
    <row r="41" spans="2:10" ht="14.25" thickBot="1" x14ac:dyDescent="0.2">
      <c r="B41" s="11">
        <v>5</v>
      </c>
      <c r="C41" s="11">
        <v>987</v>
      </c>
      <c r="D41" s="35"/>
      <c r="E41" s="27"/>
      <c r="F41" s="27"/>
      <c r="G41" s="8">
        <v>3930</v>
      </c>
      <c r="I41" s="3"/>
      <c r="J41" s="3"/>
    </row>
    <row r="42" spans="2:10" x14ac:dyDescent="0.15">
      <c r="B42" s="4"/>
      <c r="C42" s="4"/>
      <c r="D42" s="3"/>
      <c r="E42" s="4"/>
      <c r="F42" s="4"/>
      <c r="G42" s="5"/>
      <c r="I42" s="3"/>
      <c r="J42" s="3"/>
    </row>
    <row r="43" spans="2:10" ht="14.25" thickBot="1" x14ac:dyDescent="0.2">
      <c r="B43" s="2" t="s">
        <v>68</v>
      </c>
    </row>
    <row r="44" spans="2:10" ht="14.25" thickBot="1" x14ac:dyDescent="0.2">
      <c r="B44" s="14" t="s">
        <v>8</v>
      </c>
      <c r="C44" s="17" t="s">
        <v>33</v>
      </c>
      <c r="D44" s="20" t="s">
        <v>34</v>
      </c>
      <c r="E44" s="18" t="s">
        <v>2</v>
      </c>
      <c r="F44" s="18" t="s">
        <v>1</v>
      </c>
      <c r="G44" s="18" t="s">
        <v>25</v>
      </c>
      <c r="H44" s="18" t="s">
        <v>26</v>
      </c>
    </row>
    <row r="45" spans="2:10" x14ac:dyDescent="0.15">
      <c r="B45" s="6" t="s">
        <v>9</v>
      </c>
      <c r="C45" s="6">
        <v>529</v>
      </c>
      <c r="D45" s="28">
        <v>30</v>
      </c>
      <c r="E45" s="28">
        <v>1595</v>
      </c>
      <c r="F45" s="28">
        <v>2066</v>
      </c>
      <c r="G45" s="15">
        <v>4313</v>
      </c>
      <c r="H45" s="21">
        <v>5005</v>
      </c>
    </row>
    <row r="46" spans="2:10" ht="14.25" thickBot="1" x14ac:dyDescent="0.2">
      <c r="B46" s="11" t="s">
        <v>10</v>
      </c>
      <c r="C46" s="11">
        <v>656</v>
      </c>
      <c r="D46" s="34"/>
      <c r="E46" s="26"/>
      <c r="F46" s="26"/>
      <c r="G46" s="8">
        <v>4486</v>
      </c>
      <c r="H46" s="8">
        <v>5317</v>
      </c>
      <c r="I46" s="3"/>
      <c r="J46" s="3"/>
    </row>
    <row r="47" spans="2:10" x14ac:dyDescent="0.15">
      <c r="B47" s="12">
        <v>1</v>
      </c>
      <c r="C47" s="10">
        <v>704</v>
      </c>
      <c r="D47" s="28">
        <v>60</v>
      </c>
      <c r="E47" s="26"/>
      <c r="F47" s="26"/>
      <c r="G47" s="9">
        <v>4580</v>
      </c>
      <c r="H47" s="21">
        <v>5499</v>
      </c>
      <c r="I47" s="3"/>
      <c r="J47" s="3"/>
    </row>
    <row r="48" spans="2:10" x14ac:dyDescent="0.15">
      <c r="B48" s="10">
        <v>2</v>
      </c>
      <c r="C48" s="10">
        <v>772</v>
      </c>
      <c r="D48" s="34"/>
      <c r="E48" s="26"/>
      <c r="F48" s="26"/>
      <c r="G48" s="22">
        <v>4662</v>
      </c>
      <c r="H48" s="7">
        <v>5662</v>
      </c>
      <c r="I48" s="3"/>
      <c r="J48" s="3"/>
    </row>
    <row r="49" spans="2:10" x14ac:dyDescent="0.15">
      <c r="B49" s="10">
        <v>3</v>
      </c>
      <c r="C49" s="10">
        <v>847</v>
      </c>
      <c r="D49" s="34"/>
      <c r="E49" s="26"/>
      <c r="F49" s="26"/>
      <c r="G49" s="7">
        <v>4752</v>
      </c>
      <c r="H49" s="7">
        <v>5843</v>
      </c>
      <c r="I49" s="3"/>
      <c r="J49" s="3"/>
    </row>
    <row r="50" spans="2:10" x14ac:dyDescent="0.15">
      <c r="B50" s="10">
        <v>4</v>
      </c>
      <c r="C50" s="10">
        <v>918</v>
      </c>
      <c r="D50" s="34"/>
      <c r="E50" s="26"/>
      <c r="F50" s="26"/>
      <c r="G50" s="22">
        <v>4438</v>
      </c>
      <c r="H50" s="7">
        <v>6019</v>
      </c>
      <c r="I50" s="3"/>
      <c r="J50" s="3"/>
    </row>
    <row r="51" spans="2:10" ht="14.25" thickBot="1" x14ac:dyDescent="0.2">
      <c r="B51" s="11">
        <v>5</v>
      </c>
      <c r="C51" s="11">
        <v>987</v>
      </c>
      <c r="D51" s="35"/>
      <c r="E51" s="27"/>
      <c r="F51" s="27"/>
      <c r="G51" s="8">
        <v>4931</v>
      </c>
      <c r="H51" s="8">
        <v>6181</v>
      </c>
      <c r="I51" s="3"/>
      <c r="J51" s="3"/>
    </row>
    <row r="52" spans="2:10" ht="14.25" thickBot="1" x14ac:dyDescent="0.2">
      <c r="C52" s="4"/>
      <c r="D52" s="4"/>
      <c r="E52" s="4"/>
      <c r="F52" s="4"/>
      <c r="G52" s="14" t="s">
        <v>8</v>
      </c>
      <c r="H52" s="18" t="s">
        <v>51</v>
      </c>
      <c r="I52" s="3"/>
      <c r="J52" s="3"/>
    </row>
    <row r="53" spans="2:10" x14ac:dyDescent="0.15">
      <c r="B53" s="13" t="s">
        <v>64</v>
      </c>
      <c r="C53" s="13"/>
      <c r="D53" s="13"/>
      <c r="E53" s="13"/>
      <c r="F53" s="13"/>
      <c r="G53" s="6" t="s">
        <v>9</v>
      </c>
      <c r="H53" s="21">
        <v>5677</v>
      </c>
    </row>
    <row r="54" spans="2:10" ht="14.25" thickBot="1" x14ac:dyDescent="0.2">
      <c r="B54" s="13" t="s">
        <v>53</v>
      </c>
      <c r="C54" s="13"/>
      <c r="D54" s="13"/>
      <c r="E54" s="13"/>
      <c r="F54" s="13"/>
      <c r="G54" s="11" t="s">
        <v>10</v>
      </c>
      <c r="H54" s="8">
        <v>6136</v>
      </c>
    </row>
    <row r="55" spans="2:10" x14ac:dyDescent="0.15">
      <c r="B55" s="25" t="s">
        <v>78</v>
      </c>
      <c r="C55" s="25"/>
      <c r="D55" s="25"/>
      <c r="E55" s="25"/>
      <c r="F55" s="13"/>
      <c r="G55" s="12">
        <v>1</v>
      </c>
      <c r="H55" s="21">
        <v>6418</v>
      </c>
    </row>
    <row r="56" spans="2:10" x14ac:dyDescent="0.15">
      <c r="B56" s="13" t="s">
        <v>54</v>
      </c>
      <c r="C56" s="13"/>
      <c r="D56" s="13"/>
      <c r="E56" s="13"/>
      <c r="F56" s="13"/>
      <c r="G56" s="10">
        <v>2</v>
      </c>
      <c r="H56" s="7">
        <v>6662</v>
      </c>
    </row>
    <row r="57" spans="2:10" x14ac:dyDescent="0.15">
      <c r="B57" s="13" t="s">
        <v>73</v>
      </c>
      <c r="C57" s="13"/>
      <c r="D57" s="13"/>
      <c r="E57" s="13"/>
      <c r="F57" s="13"/>
      <c r="G57" s="10">
        <v>3</v>
      </c>
      <c r="H57" s="7">
        <v>6934</v>
      </c>
    </row>
    <row r="58" spans="2:10" x14ac:dyDescent="0.15">
      <c r="B58" s="13"/>
      <c r="C58" s="13"/>
      <c r="D58" s="13"/>
      <c r="E58" s="13"/>
      <c r="F58" s="13"/>
      <c r="G58" s="10">
        <v>4</v>
      </c>
      <c r="H58" s="7">
        <v>7190</v>
      </c>
    </row>
    <row r="59" spans="2:10" ht="14.25" thickBot="1" x14ac:dyDescent="0.2">
      <c r="B59" s="31" t="s">
        <v>30</v>
      </c>
      <c r="C59" s="31"/>
      <c r="D59" s="31"/>
      <c r="E59" s="31"/>
      <c r="F59" s="13"/>
      <c r="G59" s="11">
        <v>5</v>
      </c>
      <c r="H59" s="8">
        <v>7440</v>
      </c>
    </row>
    <row r="60" spans="2:10" x14ac:dyDescent="0.15">
      <c r="B60" s="23" t="s">
        <v>62</v>
      </c>
      <c r="C60" s="23"/>
      <c r="D60" s="23"/>
      <c r="E60" s="23"/>
      <c r="F60" s="23"/>
      <c r="G60" s="23"/>
      <c r="H60" s="23"/>
    </row>
    <row r="61" spans="2:10" x14ac:dyDescent="0.15">
      <c r="B61" s="23" t="s">
        <v>63</v>
      </c>
      <c r="C61" s="23"/>
      <c r="D61" s="23"/>
      <c r="E61" s="23"/>
      <c r="F61" s="23"/>
      <c r="G61" s="23"/>
      <c r="H61" s="23"/>
    </row>
    <row r="62" spans="2:10" x14ac:dyDescent="0.15">
      <c r="B62" s="23" t="s">
        <v>58</v>
      </c>
      <c r="C62" s="23"/>
      <c r="D62" s="23"/>
      <c r="E62" s="23"/>
      <c r="F62" s="23"/>
      <c r="G62" s="23"/>
      <c r="H62" s="23"/>
    </row>
    <row r="63" spans="2:10" x14ac:dyDescent="0.15">
      <c r="B63" s="23" t="s">
        <v>59</v>
      </c>
      <c r="C63" s="23"/>
      <c r="D63" s="23"/>
      <c r="E63" s="23"/>
      <c r="F63" s="23"/>
      <c r="G63" s="23"/>
      <c r="H63" s="23"/>
    </row>
    <row r="64" spans="2:10" x14ac:dyDescent="0.15">
      <c r="B64" s="23" t="s">
        <v>60</v>
      </c>
      <c r="C64" s="23"/>
      <c r="D64" s="23"/>
      <c r="E64" s="23"/>
      <c r="F64" s="23"/>
      <c r="G64" s="23"/>
      <c r="H64" s="23"/>
    </row>
    <row r="65" spans="2:8" x14ac:dyDescent="0.15">
      <c r="B65" s="23" t="s">
        <v>74</v>
      </c>
      <c r="C65" s="23"/>
      <c r="D65" s="23"/>
      <c r="E65" s="23"/>
      <c r="F65" s="23"/>
      <c r="G65" s="23"/>
      <c r="H65" s="23"/>
    </row>
    <row r="66" spans="2:8" x14ac:dyDescent="0.15">
      <c r="B66" s="16" t="s">
        <v>40</v>
      </c>
      <c r="C66" s="16"/>
      <c r="D66" s="16"/>
      <c r="E66" s="16"/>
      <c r="F66" s="16"/>
      <c r="G66" s="16"/>
      <c r="H66" s="16"/>
    </row>
    <row r="67" spans="2:8" x14ac:dyDescent="0.15">
      <c r="B67" s="24" t="s">
        <v>76</v>
      </c>
      <c r="C67" s="24"/>
      <c r="D67" s="24"/>
      <c r="E67" s="24"/>
      <c r="F67" s="24"/>
      <c r="G67" s="24"/>
      <c r="H67" s="24"/>
    </row>
  </sheetData>
  <mergeCells count="24">
    <mergeCell ref="B59:E59"/>
    <mergeCell ref="D35:D36"/>
    <mergeCell ref="E35:E41"/>
    <mergeCell ref="F35:F41"/>
    <mergeCell ref="D37:D41"/>
    <mergeCell ref="D45:D46"/>
    <mergeCell ref="E45:E51"/>
    <mergeCell ref="F45:F51"/>
    <mergeCell ref="D47:D51"/>
    <mergeCell ref="D15:D16"/>
    <mergeCell ref="E15:E21"/>
    <mergeCell ref="F15:F21"/>
    <mergeCell ref="D17:D21"/>
    <mergeCell ref="D25:D26"/>
    <mergeCell ref="E25:E31"/>
    <mergeCell ref="F25:F31"/>
    <mergeCell ref="D27:D31"/>
    <mergeCell ref="B1:G1"/>
    <mergeCell ref="F2:G2"/>
    <mergeCell ref="I2:J2"/>
    <mergeCell ref="D5:D6"/>
    <mergeCell ref="E5:E11"/>
    <mergeCell ref="F5:F11"/>
    <mergeCell ref="D7:D11"/>
  </mergeCells>
  <phoneticPr fontId="1"/>
  <pageMargins left="0.9055118110236221" right="0.70866141732283472" top="0.74803149606299213" bottom="0.35433070866141736" header="0.31496062992125984" footer="0.31496062992125984"/>
  <pageSetup paperSize="9" scale="86"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61"/>
  <sheetViews>
    <sheetView topLeftCell="A7" workbookViewId="0">
      <selection activeCell="C24" sqref="C24"/>
    </sheetView>
  </sheetViews>
  <sheetFormatPr defaultRowHeight="13.5" x14ac:dyDescent="0.15"/>
  <cols>
    <col min="2" max="2" width="21.375" customWidth="1"/>
    <col min="3" max="3" width="13.375" customWidth="1"/>
    <col min="4" max="4" width="12.875" customWidth="1"/>
    <col min="5" max="5" width="10" customWidth="1"/>
    <col min="6" max="6" width="9.25" customWidth="1"/>
    <col min="7" max="7" width="11.875" customWidth="1"/>
    <col min="8" max="8" width="11.375" customWidth="1"/>
  </cols>
  <sheetData>
    <row r="1" spans="1:10" ht="17.25" x14ac:dyDescent="0.15">
      <c r="B1" s="1" t="s">
        <v>31</v>
      </c>
      <c r="C1" s="1"/>
      <c r="D1" s="1"/>
      <c r="E1" s="1"/>
    </row>
    <row r="2" spans="1:10" x14ac:dyDescent="0.15">
      <c r="F2" s="29" t="s">
        <v>35</v>
      </c>
      <c r="G2" s="29"/>
      <c r="I2" s="29"/>
      <c r="J2" s="29"/>
    </row>
    <row r="3" spans="1:10" x14ac:dyDescent="0.15">
      <c r="A3" s="2" t="s">
        <v>3</v>
      </c>
    </row>
    <row r="4" spans="1:10" ht="14.25" thickBot="1" x14ac:dyDescent="0.2">
      <c r="A4" s="2"/>
    </row>
    <row r="5" spans="1:10" ht="15" customHeight="1" thickBot="1" x14ac:dyDescent="0.2">
      <c r="A5" s="14" t="s">
        <v>8</v>
      </c>
      <c r="B5" s="17" t="s">
        <v>33</v>
      </c>
      <c r="C5" s="20" t="s">
        <v>34</v>
      </c>
      <c r="D5" s="19" t="s">
        <v>32</v>
      </c>
      <c r="E5" s="18" t="s">
        <v>1</v>
      </c>
      <c r="F5" s="18" t="s">
        <v>2</v>
      </c>
      <c r="G5" s="18" t="s">
        <v>25</v>
      </c>
    </row>
    <row r="6" spans="1:10" x14ac:dyDescent="0.15">
      <c r="A6" s="6" t="s">
        <v>9</v>
      </c>
      <c r="B6" s="6">
        <v>508</v>
      </c>
      <c r="C6" s="28">
        <v>24</v>
      </c>
      <c r="D6" s="28">
        <v>100</v>
      </c>
      <c r="E6" s="28">
        <v>820</v>
      </c>
      <c r="F6" s="28">
        <v>300</v>
      </c>
      <c r="G6" s="15">
        <f>FLOOR((B6+C$6)*1.059*10.17*0.1,1)+D$6+E$6+F$6</f>
        <v>1792</v>
      </c>
    </row>
    <row r="7" spans="1:10" ht="14.25" thickBot="1" x14ac:dyDescent="0.2">
      <c r="A7" s="11" t="s">
        <v>10</v>
      </c>
      <c r="B7" s="11">
        <v>631</v>
      </c>
      <c r="C7" s="26"/>
      <c r="D7" s="26"/>
      <c r="E7" s="26"/>
      <c r="F7" s="26"/>
      <c r="G7" s="8">
        <f>FLOOR((B7+C$6)*1.059*10.17*0.1,1)+D$6+E$6+F$6</f>
        <v>1925</v>
      </c>
    </row>
    <row r="8" spans="1:10" x14ac:dyDescent="0.15">
      <c r="A8" s="12">
        <v>1</v>
      </c>
      <c r="B8" s="10">
        <v>677</v>
      </c>
      <c r="C8" s="26"/>
      <c r="D8" s="26"/>
      <c r="E8" s="26"/>
      <c r="F8" s="26"/>
      <c r="G8" s="9">
        <f>FLOOR((B8+C$6)*1.059*10.17*0.1,1)+D$6+E$6+F$6</f>
        <v>1974</v>
      </c>
      <c r="I8" s="3"/>
      <c r="J8" s="3"/>
    </row>
    <row r="9" spans="1:10" x14ac:dyDescent="0.15">
      <c r="A9" s="10">
        <v>2</v>
      </c>
      <c r="B9" s="10">
        <v>743</v>
      </c>
      <c r="C9" s="26"/>
      <c r="D9" s="26"/>
      <c r="E9" s="26"/>
      <c r="F9" s="26"/>
      <c r="G9" s="22">
        <f t="shared" ref="G9:G12" si="0">FLOOR((B9+C$6)*1.059*10.17*0.1,1)+D$6+E$6+F$6</f>
        <v>2046</v>
      </c>
      <c r="I9" s="3"/>
      <c r="J9" s="3"/>
    </row>
    <row r="10" spans="1:10" x14ac:dyDescent="0.15">
      <c r="A10" s="10">
        <v>3</v>
      </c>
      <c r="B10" s="10">
        <v>814</v>
      </c>
      <c r="C10" s="26"/>
      <c r="D10" s="26"/>
      <c r="E10" s="26"/>
      <c r="F10" s="26"/>
      <c r="G10" s="7">
        <f t="shared" si="0"/>
        <v>2122</v>
      </c>
      <c r="I10" s="3"/>
      <c r="J10" s="3"/>
    </row>
    <row r="11" spans="1:10" x14ac:dyDescent="0.15">
      <c r="A11" s="10">
        <v>4</v>
      </c>
      <c r="B11" s="10">
        <v>880</v>
      </c>
      <c r="C11" s="26"/>
      <c r="D11" s="26"/>
      <c r="E11" s="26"/>
      <c r="F11" s="26"/>
      <c r="G11" s="22">
        <f t="shared" si="0"/>
        <v>2193</v>
      </c>
      <c r="I11" s="3"/>
      <c r="J11" s="3"/>
    </row>
    <row r="12" spans="1:10" ht="14.25" thickBot="1" x14ac:dyDescent="0.2">
      <c r="A12" s="11">
        <v>5</v>
      </c>
      <c r="B12" s="11">
        <v>946</v>
      </c>
      <c r="C12" s="27"/>
      <c r="D12" s="27"/>
      <c r="E12" s="27"/>
      <c r="F12" s="27"/>
      <c r="G12" s="8">
        <f t="shared" si="0"/>
        <v>2264</v>
      </c>
      <c r="I12" s="3"/>
      <c r="J12" s="3"/>
    </row>
    <row r="13" spans="1:10" x14ac:dyDescent="0.15">
      <c r="B13" s="4"/>
      <c r="C13" s="4"/>
      <c r="D13" s="4"/>
      <c r="E13" s="4"/>
      <c r="F13" s="4"/>
      <c r="G13" s="4"/>
      <c r="H13" s="5"/>
      <c r="I13" s="3"/>
      <c r="J13" s="3"/>
    </row>
    <row r="14" spans="1:10" x14ac:dyDescent="0.15">
      <c r="A14" s="2" t="s">
        <v>4</v>
      </c>
    </row>
    <row r="15" spans="1:10" ht="14.25" thickBot="1" x14ac:dyDescent="0.2">
      <c r="A15" s="2"/>
    </row>
    <row r="16" spans="1:10" ht="14.25" thickBot="1" x14ac:dyDescent="0.2">
      <c r="A16" s="14" t="s">
        <v>8</v>
      </c>
      <c r="B16" s="17" t="s">
        <v>33</v>
      </c>
      <c r="C16" s="20" t="s">
        <v>34</v>
      </c>
      <c r="D16" s="19" t="s">
        <v>32</v>
      </c>
      <c r="E16" s="18" t="s">
        <v>1</v>
      </c>
      <c r="F16" s="18" t="s">
        <v>2</v>
      </c>
      <c r="G16" s="18" t="s">
        <v>25</v>
      </c>
    </row>
    <row r="17" spans="1:10" x14ac:dyDescent="0.15">
      <c r="A17" s="6" t="s">
        <v>9</v>
      </c>
      <c r="B17" s="6">
        <v>508</v>
      </c>
      <c r="C17" s="28">
        <v>24</v>
      </c>
      <c r="D17" s="28">
        <v>100</v>
      </c>
      <c r="E17" s="28">
        <v>820</v>
      </c>
      <c r="F17" s="28">
        <v>390</v>
      </c>
      <c r="G17" s="21">
        <f>FLOOR((B17+C$17)*1.059*10.17*0.1,1)+D$17+E$17+F$17</f>
        <v>1882</v>
      </c>
    </row>
    <row r="18" spans="1:10" ht="14.25" thickBot="1" x14ac:dyDescent="0.2">
      <c r="A18" s="11" t="s">
        <v>10</v>
      </c>
      <c r="B18" s="11">
        <v>631</v>
      </c>
      <c r="C18" s="26"/>
      <c r="D18" s="26"/>
      <c r="E18" s="26"/>
      <c r="F18" s="26"/>
      <c r="G18" s="8">
        <f>FLOOR((B18+C$17)*1.059*10.17*0.1,1)+D$17+E$17+F$17</f>
        <v>2015</v>
      </c>
      <c r="I18" s="3"/>
      <c r="J18" s="3"/>
    </row>
    <row r="19" spans="1:10" x14ac:dyDescent="0.15">
      <c r="A19" s="12">
        <v>1</v>
      </c>
      <c r="B19" s="10">
        <v>677</v>
      </c>
      <c r="C19" s="26"/>
      <c r="D19" s="26"/>
      <c r="E19" s="26"/>
      <c r="F19" s="26"/>
      <c r="G19" s="9">
        <f t="shared" ref="G19:G23" si="1">FLOOR((B19+C$17)*1.059*10.17*0.1,1)+D$17+E$17+F$17</f>
        <v>2064</v>
      </c>
      <c r="I19" s="3"/>
      <c r="J19" s="3"/>
    </row>
    <row r="20" spans="1:10" x14ac:dyDescent="0.15">
      <c r="A20" s="10">
        <v>2</v>
      </c>
      <c r="B20" s="10">
        <v>743</v>
      </c>
      <c r="C20" s="26"/>
      <c r="D20" s="26"/>
      <c r="E20" s="26"/>
      <c r="F20" s="26"/>
      <c r="G20" s="7">
        <f t="shared" si="1"/>
        <v>2136</v>
      </c>
      <c r="I20" s="3"/>
      <c r="J20" s="3"/>
    </row>
    <row r="21" spans="1:10" x14ac:dyDescent="0.15">
      <c r="A21" s="10">
        <v>3</v>
      </c>
      <c r="B21" s="10">
        <v>814</v>
      </c>
      <c r="C21" s="26"/>
      <c r="D21" s="26"/>
      <c r="E21" s="26"/>
      <c r="F21" s="26"/>
      <c r="G21" s="7">
        <f t="shared" si="1"/>
        <v>2212</v>
      </c>
      <c r="I21" s="3"/>
      <c r="J21" s="3"/>
    </row>
    <row r="22" spans="1:10" x14ac:dyDescent="0.15">
      <c r="A22" s="10">
        <v>4</v>
      </c>
      <c r="B22" s="10">
        <v>880</v>
      </c>
      <c r="C22" s="26"/>
      <c r="D22" s="26"/>
      <c r="E22" s="26"/>
      <c r="F22" s="26"/>
      <c r="G22" s="22">
        <f t="shared" si="1"/>
        <v>2283</v>
      </c>
      <c r="I22" s="3"/>
      <c r="J22" s="3"/>
    </row>
    <row r="23" spans="1:10" ht="14.25" thickBot="1" x14ac:dyDescent="0.2">
      <c r="A23" s="11">
        <v>5</v>
      </c>
      <c r="B23" s="11">
        <v>946</v>
      </c>
      <c r="C23" s="27"/>
      <c r="D23" s="27"/>
      <c r="E23" s="27"/>
      <c r="F23" s="27"/>
      <c r="G23" s="8">
        <f t="shared" si="1"/>
        <v>2354</v>
      </c>
      <c r="I23" s="3"/>
      <c r="J23" s="3"/>
    </row>
    <row r="24" spans="1:10" x14ac:dyDescent="0.15">
      <c r="B24" s="4"/>
      <c r="C24" s="4"/>
      <c r="D24" s="4"/>
      <c r="E24" s="4"/>
      <c r="F24" s="4"/>
      <c r="G24" s="4"/>
      <c r="H24" s="5"/>
      <c r="I24" s="3"/>
      <c r="J24" s="3"/>
    </row>
    <row r="26" spans="1:10" x14ac:dyDescent="0.15">
      <c r="A26" s="2" t="s">
        <v>7</v>
      </c>
    </row>
    <row r="27" spans="1:10" ht="14.25" thickBot="1" x14ac:dyDescent="0.2">
      <c r="A27" s="2"/>
    </row>
    <row r="28" spans="1:10" ht="14.25" thickBot="1" x14ac:dyDescent="0.2">
      <c r="A28" s="14" t="s">
        <v>8</v>
      </c>
      <c r="B28" s="17" t="s">
        <v>33</v>
      </c>
      <c r="C28" s="20" t="s">
        <v>34</v>
      </c>
      <c r="D28" s="19" t="s">
        <v>32</v>
      </c>
      <c r="E28" s="18" t="s">
        <v>1</v>
      </c>
      <c r="F28" s="18" t="s">
        <v>2</v>
      </c>
      <c r="G28" s="18" t="s">
        <v>25</v>
      </c>
    </row>
    <row r="29" spans="1:10" x14ac:dyDescent="0.15">
      <c r="A29" s="6" t="s">
        <v>9</v>
      </c>
      <c r="B29" s="6">
        <v>508</v>
      </c>
      <c r="C29" s="28">
        <v>24</v>
      </c>
      <c r="D29" s="28">
        <v>100</v>
      </c>
      <c r="E29" s="28">
        <v>1310</v>
      </c>
      <c r="F29" s="28">
        <v>650</v>
      </c>
      <c r="G29" s="21">
        <f>FLOOR((B29+C$29)*1.059*10.17*0.1,1)+D$29+E$29+F$29</f>
        <v>2632</v>
      </c>
    </row>
    <row r="30" spans="1:10" ht="14.25" thickBot="1" x14ac:dyDescent="0.2">
      <c r="A30" s="11" t="s">
        <v>10</v>
      </c>
      <c r="B30" s="11">
        <v>631</v>
      </c>
      <c r="C30" s="26"/>
      <c r="D30" s="26"/>
      <c r="E30" s="26"/>
      <c r="F30" s="32"/>
      <c r="G30" s="8">
        <f t="shared" ref="G30:G35" si="2">FLOOR((B30+C$29)*1.059*10.17*0.1,1)+D$29+E$29+F$29</f>
        <v>2765</v>
      </c>
      <c r="I30" s="3"/>
      <c r="J30" s="3"/>
    </row>
    <row r="31" spans="1:10" x14ac:dyDescent="0.15">
      <c r="A31" s="12">
        <v>1</v>
      </c>
      <c r="B31" s="10">
        <v>677</v>
      </c>
      <c r="C31" s="26"/>
      <c r="D31" s="26"/>
      <c r="E31" s="26"/>
      <c r="F31" s="26"/>
      <c r="G31" s="21">
        <f t="shared" si="2"/>
        <v>2814</v>
      </c>
      <c r="I31" s="3"/>
      <c r="J31" s="3"/>
    </row>
    <row r="32" spans="1:10" x14ac:dyDescent="0.15">
      <c r="A32" s="10">
        <v>2</v>
      </c>
      <c r="B32" s="10">
        <v>743</v>
      </c>
      <c r="C32" s="26"/>
      <c r="D32" s="26"/>
      <c r="E32" s="26"/>
      <c r="F32" s="26"/>
      <c r="G32" s="7">
        <f t="shared" si="2"/>
        <v>2886</v>
      </c>
      <c r="I32" s="3"/>
      <c r="J32" s="3"/>
    </row>
    <row r="33" spans="1:10" x14ac:dyDescent="0.15">
      <c r="A33" s="10">
        <v>3</v>
      </c>
      <c r="B33" s="10">
        <v>814</v>
      </c>
      <c r="C33" s="26"/>
      <c r="D33" s="26"/>
      <c r="E33" s="26"/>
      <c r="F33" s="26"/>
      <c r="G33" s="7">
        <f t="shared" si="2"/>
        <v>2962</v>
      </c>
      <c r="I33" s="3"/>
      <c r="J33" s="3"/>
    </row>
    <row r="34" spans="1:10" x14ac:dyDescent="0.15">
      <c r="A34" s="10">
        <v>4</v>
      </c>
      <c r="B34" s="10">
        <v>880</v>
      </c>
      <c r="C34" s="26"/>
      <c r="D34" s="26"/>
      <c r="E34" s="26"/>
      <c r="F34" s="26"/>
      <c r="G34" s="7">
        <f t="shared" si="2"/>
        <v>3033</v>
      </c>
      <c r="I34" s="3"/>
      <c r="J34" s="3"/>
    </row>
    <row r="35" spans="1:10" ht="14.25" thickBot="1" x14ac:dyDescent="0.2">
      <c r="A35" s="11">
        <v>5</v>
      </c>
      <c r="B35" s="11">
        <v>946</v>
      </c>
      <c r="C35" s="27"/>
      <c r="D35" s="27"/>
      <c r="E35" s="27"/>
      <c r="F35" s="27"/>
      <c r="G35" s="8">
        <f t="shared" si="2"/>
        <v>3104</v>
      </c>
      <c r="I35" s="3"/>
      <c r="J35" s="3"/>
    </row>
    <row r="37" spans="1:10" x14ac:dyDescent="0.15">
      <c r="A37" s="2" t="s">
        <v>5</v>
      </c>
    </row>
    <row r="38" spans="1:10" ht="14.25" thickBot="1" x14ac:dyDescent="0.2">
      <c r="A38" s="2"/>
    </row>
    <row r="39" spans="1:10" ht="14.25" thickBot="1" x14ac:dyDescent="0.2">
      <c r="A39" s="14" t="s">
        <v>8</v>
      </c>
      <c r="B39" s="17" t="s">
        <v>33</v>
      </c>
      <c r="C39" s="20" t="s">
        <v>34</v>
      </c>
      <c r="D39" s="19" t="s">
        <v>32</v>
      </c>
      <c r="E39" s="18" t="s">
        <v>1</v>
      </c>
      <c r="F39" s="18" t="s">
        <v>2</v>
      </c>
      <c r="G39" s="18" t="s">
        <v>25</v>
      </c>
      <c r="H39" s="18" t="s">
        <v>26</v>
      </c>
    </row>
    <row r="40" spans="1:10" x14ac:dyDescent="0.15">
      <c r="A40" s="6" t="s">
        <v>9</v>
      </c>
      <c r="B40" s="6">
        <v>508</v>
      </c>
      <c r="C40" s="28">
        <v>24</v>
      </c>
      <c r="D40" s="28">
        <v>100</v>
      </c>
      <c r="E40" s="28">
        <v>1970</v>
      </c>
      <c r="F40" s="28">
        <v>1420</v>
      </c>
      <c r="G40" s="21">
        <f>FLOOR((B40+C$40)*1.059*10.17*0.1,1)+D$40+E$40+F$40</f>
        <v>4062</v>
      </c>
      <c r="H40" s="21">
        <f>FLOOR((B40+C$40)*1.059*10.17*0.2,1)+D$40+E$40+F$40</f>
        <v>4635</v>
      </c>
    </row>
    <row r="41" spans="1:10" ht="14.25" thickBot="1" x14ac:dyDescent="0.2">
      <c r="A41" s="11" t="s">
        <v>10</v>
      </c>
      <c r="B41" s="11">
        <v>631</v>
      </c>
      <c r="C41" s="26"/>
      <c r="D41" s="26"/>
      <c r="E41" s="26"/>
      <c r="F41" s="26"/>
      <c r="G41" s="8">
        <f t="shared" ref="G41:G46" si="3">FLOOR((B41+C$40)*1.059*10.17*0.1,1)+D$40+E$40+F$40</f>
        <v>4195</v>
      </c>
      <c r="H41" s="8">
        <f t="shared" ref="H41:H46" si="4">FLOOR((B41+C$40)*1.059*10.17*0.2,1)+D$40+E$40+F$40</f>
        <v>4900</v>
      </c>
      <c r="I41" s="3"/>
      <c r="J41" s="3"/>
    </row>
    <row r="42" spans="1:10" x14ac:dyDescent="0.15">
      <c r="A42" s="12">
        <v>1</v>
      </c>
      <c r="B42" s="10">
        <v>677</v>
      </c>
      <c r="C42" s="26"/>
      <c r="D42" s="26"/>
      <c r="E42" s="26"/>
      <c r="F42" s="26"/>
      <c r="G42" s="21">
        <f t="shared" si="3"/>
        <v>4244</v>
      </c>
      <c r="H42" s="21">
        <f t="shared" si="4"/>
        <v>4999</v>
      </c>
      <c r="I42" s="3"/>
      <c r="J42" s="3"/>
    </row>
    <row r="43" spans="1:10" x14ac:dyDescent="0.15">
      <c r="A43" s="10">
        <v>2</v>
      </c>
      <c r="B43" s="10">
        <v>743</v>
      </c>
      <c r="C43" s="26"/>
      <c r="D43" s="26"/>
      <c r="E43" s="26"/>
      <c r="F43" s="26"/>
      <c r="G43" s="7">
        <f t="shared" si="3"/>
        <v>4316</v>
      </c>
      <c r="H43" s="7">
        <f t="shared" si="4"/>
        <v>5142</v>
      </c>
      <c r="I43" s="3"/>
      <c r="J43" s="3"/>
    </row>
    <row r="44" spans="1:10" x14ac:dyDescent="0.15">
      <c r="A44" s="10">
        <v>3</v>
      </c>
      <c r="B44" s="10">
        <v>814</v>
      </c>
      <c r="C44" s="26"/>
      <c r="D44" s="26"/>
      <c r="E44" s="26"/>
      <c r="F44" s="26"/>
      <c r="G44" s="7">
        <f t="shared" si="3"/>
        <v>4392</v>
      </c>
      <c r="H44" s="7">
        <f t="shared" si="4"/>
        <v>5295</v>
      </c>
      <c r="I44" s="3"/>
      <c r="J44" s="3"/>
    </row>
    <row r="45" spans="1:10" x14ac:dyDescent="0.15">
      <c r="A45" s="10">
        <v>4</v>
      </c>
      <c r="B45" s="10">
        <v>880</v>
      </c>
      <c r="C45" s="26"/>
      <c r="D45" s="26"/>
      <c r="E45" s="26"/>
      <c r="F45" s="26"/>
      <c r="G45" s="22">
        <f t="shared" si="3"/>
        <v>4463</v>
      </c>
      <c r="H45" s="7">
        <f t="shared" si="4"/>
        <v>5437</v>
      </c>
      <c r="I45" s="3"/>
      <c r="J45" s="3"/>
    </row>
    <row r="46" spans="1:10" ht="14.25" thickBot="1" x14ac:dyDescent="0.2">
      <c r="A46" s="11">
        <v>5</v>
      </c>
      <c r="B46" s="11">
        <v>946</v>
      </c>
      <c r="C46" s="27"/>
      <c r="D46" s="27"/>
      <c r="E46" s="27"/>
      <c r="F46" s="27"/>
      <c r="G46" s="8">
        <f t="shared" si="3"/>
        <v>4534</v>
      </c>
      <c r="H46" s="8">
        <f t="shared" si="4"/>
        <v>5579</v>
      </c>
      <c r="I46" s="3"/>
      <c r="J46" s="3"/>
    </row>
    <row r="47" spans="1:10" x14ac:dyDescent="0.15">
      <c r="B47" s="4"/>
      <c r="C47" s="4"/>
      <c r="D47" s="4"/>
      <c r="E47" s="4"/>
      <c r="F47" s="4"/>
      <c r="G47" s="4"/>
      <c r="I47" s="3"/>
      <c r="J47" s="3"/>
    </row>
    <row r="48" spans="1:10" x14ac:dyDescent="0.15">
      <c r="B48" s="13"/>
      <c r="C48" s="13"/>
      <c r="D48" s="13"/>
      <c r="E48" s="13"/>
      <c r="F48" s="13"/>
      <c r="G48" s="13"/>
      <c r="H48" s="13"/>
    </row>
    <row r="49" spans="1:8" x14ac:dyDescent="0.15">
      <c r="A49" s="13" t="s">
        <v>6</v>
      </c>
      <c r="B49" s="13"/>
      <c r="C49" s="13"/>
      <c r="D49" s="13"/>
      <c r="E49" s="13"/>
      <c r="F49" s="13"/>
      <c r="G49" s="13"/>
      <c r="H49" s="13"/>
    </row>
    <row r="50" spans="1:8" x14ac:dyDescent="0.15">
      <c r="A50" s="13" t="s">
        <v>14</v>
      </c>
      <c r="B50" s="13"/>
      <c r="C50" s="13"/>
      <c r="D50" s="13"/>
      <c r="E50" s="13"/>
      <c r="F50" s="13"/>
      <c r="G50" s="13"/>
      <c r="H50" s="13"/>
    </row>
    <row r="51" spans="1:8" x14ac:dyDescent="0.15">
      <c r="A51" s="13" t="s">
        <v>27</v>
      </c>
      <c r="B51" s="13"/>
      <c r="C51" s="13"/>
      <c r="D51" s="13"/>
      <c r="E51" s="13"/>
      <c r="F51" s="13"/>
      <c r="G51" s="13"/>
      <c r="H51" s="13"/>
    </row>
    <row r="52" spans="1:8" x14ac:dyDescent="0.15">
      <c r="A52" s="13" t="s">
        <v>11</v>
      </c>
      <c r="B52" s="13"/>
      <c r="C52" s="13"/>
      <c r="D52" s="13"/>
      <c r="E52" s="13"/>
      <c r="F52" s="13"/>
      <c r="G52" s="13"/>
      <c r="H52" s="13"/>
    </row>
    <row r="53" spans="1:8" x14ac:dyDescent="0.15">
      <c r="A53" s="13" t="s">
        <v>12</v>
      </c>
      <c r="B53" s="13"/>
      <c r="C53" s="13"/>
      <c r="D53" s="13"/>
      <c r="E53" s="13"/>
      <c r="F53" s="13"/>
      <c r="G53" s="13"/>
      <c r="H53" s="13"/>
    </row>
    <row r="54" spans="1:8" x14ac:dyDescent="0.15">
      <c r="A54" s="13" t="s">
        <v>13</v>
      </c>
      <c r="B54" s="13"/>
      <c r="C54" s="13"/>
      <c r="D54" s="13"/>
      <c r="E54" s="13"/>
      <c r="F54" s="13"/>
      <c r="G54" s="13"/>
      <c r="H54" s="13"/>
    </row>
    <row r="55" spans="1:8" x14ac:dyDescent="0.15">
      <c r="A55" s="33"/>
      <c r="B55" s="33"/>
      <c r="C55" s="33"/>
      <c r="D55" s="33"/>
      <c r="E55" s="33"/>
      <c r="F55" s="33"/>
      <c r="G55" s="33"/>
      <c r="H55" s="33"/>
    </row>
    <row r="56" spans="1:8" x14ac:dyDescent="0.15">
      <c r="A56" s="31" t="s">
        <v>30</v>
      </c>
      <c r="B56" s="30"/>
      <c r="C56" s="30"/>
      <c r="D56" s="30"/>
      <c r="E56" s="30"/>
      <c r="F56" s="30"/>
      <c r="G56" s="30"/>
      <c r="H56" s="30"/>
    </row>
    <row r="57" spans="1:8" x14ac:dyDescent="0.15">
      <c r="A57" s="31" t="s">
        <v>38</v>
      </c>
      <c r="B57" s="30"/>
      <c r="C57" s="30"/>
      <c r="D57" s="30"/>
      <c r="E57" s="30"/>
      <c r="F57" s="30"/>
      <c r="G57" s="30"/>
      <c r="H57" s="30"/>
    </row>
    <row r="58" spans="1:8" x14ac:dyDescent="0.15">
      <c r="A58" s="31" t="s">
        <v>37</v>
      </c>
      <c r="B58" s="30"/>
      <c r="C58" s="30"/>
      <c r="D58" s="30"/>
      <c r="E58" s="30"/>
      <c r="F58" s="30"/>
      <c r="G58" s="30"/>
      <c r="H58" s="30"/>
    </row>
    <row r="59" spans="1:8" x14ac:dyDescent="0.15">
      <c r="A59" s="31" t="s">
        <v>39</v>
      </c>
      <c r="B59" s="30"/>
      <c r="C59" s="30"/>
      <c r="D59" s="30"/>
      <c r="E59" s="30"/>
      <c r="F59" s="30"/>
      <c r="G59" s="30"/>
      <c r="H59" s="30"/>
    </row>
    <row r="60" spans="1:8" x14ac:dyDescent="0.15">
      <c r="A60" s="30" t="s">
        <v>36</v>
      </c>
      <c r="B60" s="30"/>
      <c r="C60" s="30"/>
      <c r="D60" s="30"/>
      <c r="E60" s="30"/>
      <c r="F60" s="30"/>
      <c r="G60" s="30"/>
      <c r="H60" s="30"/>
    </row>
    <row r="61" spans="1:8" x14ac:dyDescent="0.15">
      <c r="A61" s="16" t="s">
        <v>40</v>
      </c>
      <c r="B61" s="16"/>
      <c r="C61" s="16"/>
      <c r="D61" s="16"/>
      <c r="E61" s="16"/>
      <c r="F61" s="16"/>
      <c r="G61" s="16"/>
      <c r="H61" s="16"/>
    </row>
  </sheetData>
  <mergeCells count="24">
    <mergeCell ref="A59:H59"/>
    <mergeCell ref="F29:F35"/>
    <mergeCell ref="C17:C23"/>
    <mergeCell ref="D17:D23"/>
    <mergeCell ref="A58:H58"/>
    <mergeCell ref="A55:H55"/>
    <mergeCell ref="A56:H56"/>
    <mergeCell ref="A57:H57"/>
    <mergeCell ref="F2:G2"/>
    <mergeCell ref="I2:J2"/>
    <mergeCell ref="C6:C12"/>
    <mergeCell ref="D6:D12"/>
    <mergeCell ref="A60:H60"/>
    <mergeCell ref="E6:E12"/>
    <mergeCell ref="F6:F12"/>
    <mergeCell ref="E17:E23"/>
    <mergeCell ref="F17:F23"/>
    <mergeCell ref="E29:E35"/>
    <mergeCell ref="C40:C46"/>
    <mergeCell ref="D40:D46"/>
    <mergeCell ref="E40:E46"/>
    <mergeCell ref="F40:F46"/>
    <mergeCell ref="C29:C35"/>
    <mergeCell ref="D29:D35"/>
  </mergeCells>
  <phoneticPr fontId="1"/>
  <pageMargins left="0.70866141732283472" right="0.19685039370078741" top="0.94488188976377963" bottom="0.55118110236220474" header="0.31496062992125984" footer="0.31496062992125984"/>
  <pageSetup paperSize="9" scale="9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61"/>
  <sheetViews>
    <sheetView topLeftCell="A43" workbookViewId="0">
      <selection activeCell="K13" sqref="K13"/>
    </sheetView>
  </sheetViews>
  <sheetFormatPr defaultRowHeight="13.5" x14ac:dyDescent="0.15"/>
  <cols>
    <col min="2" max="2" width="20.375" customWidth="1"/>
    <col min="3" max="3" width="13.375" customWidth="1"/>
    <col min="4" max="4" width="12.875" customWidth="1"/>
    <col min="5" max="5" width="10" customWidth="1"/>
    <col min="6" max="6" width="9.25" customWidth="1"/>
    <col min="7" max="7" width="11.25" customWidth="1"/>
    <col min="8" max="8" width="10.75" customWidth="1"/>
  </cols>
  <sheetData>
    <row r="1" spans="1:10" ht="17.25" x14ac:dyDescent="0.15">
      <c r="B1" s="1" t="s">
        <v>31</v>
      </c>
      <c r="C1" s="1"/>
      <c r="D1" s="1"/>
      <c r="E1" s="1"/>
    </row>
    <row r="2" spans="1:10" x14ac:dyDescent="0.15">
      <c r="F2" s="29" t="s">
        <v>41</v>
      </c>
      <c r="G2" s="29"/>
      <c r="I2" s="29"/>
      <c r="J2" s="29"/>
    </row>
    <row r="3" spans="1:10" x14ac:dyDescent="0.15">
      <c r="A3" s="2" t="s">
        <v>3</v>
      </c>
    </row>
    <row r="4" spans="1:10" ht="14.25" thickBot="1" x14ac:dyDescent="0.2">
      <c r="A4" s="2"/>
    </row>
    <row r="5" spans="1:10" ht="15" customHeight="1" thickBot="1" x14ac:dyDescent="0.2">
      <c r="A5" s="14" t="s">
        <v>8</v>
      </c>
      <c r="B5" s="17" t="s">
        <v>33</v>
      </c>
      <c r="C5" s="20" t="s">
        <v>34</v>
      </c>
      <c r="D5" s="19" t="s">
        <v>32</v>
      </c>
      <c r="E5" s="18" t="s">
        <v>1</v>
      </c>
      <c r="F5" s="18" t="s">
        <v>2</v>
      </c>
      <c r="G5" s="18" t="s">
        <v>25</v>
      </c>
    </row>
    <row r="6" spans="1:10" x14ac:dyDescent="0.15">
      <c r="A6" s="6" t="s">
        <v>9</v>
      </c>
      <c r="B6" s="6">
        <v>508</v>
      </c>
      <c r="C6" s="28">
        <v>24</v>
      </c>
      <c r="D6" s="28">
        <v>100</v>
      </c>
      <c r="E6" s="28">
        <v>820</v>
      </c>
      <c r="F6" s="28">
        <v>300</v>
      </c>
      <c r="G6" s="15">
        <f t="shared" ref="G6:G12" si="0">FLOOR((B6+C$6)*1.083*10.17*0.1,1)+D$6+E$6+F$6</f>
        <v>1805</v>
      </c>
    </row>
    <row r="7" spans="1:10" ht="14.25" thickBot="1" x14ac:dyDescent="0.2">
      <c r="A7" s="11" t="s">
        <v>10</v>
      </c>
      <c r="B7" s="11">
        <v>631</v>
      </c>
      <c r="C7" s="26"/>
      <c r="D7" s="26"/>
      <c r="E7" s="26"/>
      <c r="F7" s="26"/>
      <c r="G7" s="8">
        <f t="shared" si="0"/>
        <v>1941</v>
      </c>
    </row>
    <row r="8" spans="1:10" x14ac:dyDescent="0.15">
      <c r="A8" s="12">
        <v>1</v>
      </c>
      <c r="B8" s="10">
        <v>677</v>
      </c>
      <c r="C8" s="26"/>
      <c r="D8" s="26"/>
      <c r="E8" s="26"/>
      <c r="F8" s="26"/>
      <c r="G8" s="9">
        <f t="shared" si="0"/>
        <v>1992</v>
      </c>
      <c r="I8" s="3"/>
      <c r="J8" s="3"/>
    </row>
    <row r="9" spans="1:10" x14ac:dyDescent="0.15">
      <c r="A9" s="10">
        <v>2</v>
      </c>
      <c r="B9" s="10">
        <v>743</v>
      </c>
      <c r="C9" s="26"/>
      <c r="D9" s="26"/>
      <c r="E9" s="26"/>
      <c r="F9" s="26"/>
      <c r="G9" s="22">
        <f t="shared" si="0"/>
        <v>2064</v>
      </c>
      <c r="I9" s="3"/>
      <c r="J9" s="3"/>
    </row>
    <row r="10" spans="1:10" x14ac:dyDescent="0.15">
      <c r="A10" s="10">
        <v>3</v>
      </c>
      <c r="B10" s="10">
        <v>814</v>
      </c>
      <c r="C10" s="26"/>
      <c r="D10" s="26"/>
      <c r="E10" s="26"/>
      <c r="F10" s="26"/>
      <c r="G10" s="7">
        <f t="shared" si="0"/>
        <v>2142</v>
      </c>
      <c r="I10" s="3"/>
      <c r="J10" s="3"/>
    </row>
    <row r="11" spans="1:10" x14ac:dyDescent="0.15">
      <c r="A11" s="10">
        <v>4</v>
      </c>
      <c r="B11" s="10">
        <v>880</v>
      </c>
      <c r="C11" s="26"/>
      <c r="D11" s="26"/>
      <c r="E11" s="26"/>
      <c r="F11" s="26"/>
      <c r="G11" s="22">
        <f t="shared" si="0"/>
        <v>2215</v>
      </c>
      <c r="I11" s="3"/>
      <c r="J11" s="3"/>
    </row>
    <row r="12" spans="1:10" ht="14.25" thickBot="1" x14ac:dyDescent="0.2">
      <c r="A12" s="11">
        <v>5</v>
      </c>
      <c r="B12" s="11">
        <v>946</v>
      </c>
      <c r="C12" s="27"/>
      <c r="D12" s="27"/>
      <c r="E12" s="27"/>
      <c r="F12" s="27"/>
      <c r="G12" s="8">
        <f t="shared" si="0"/>
        <v>2288</v>
      </c>
      <c r="I12" s="3"/>
      <c r="J12" s="3"/>
    </row>
    <row r="13" spans="1:10" x14ac:dyDescent="0.15">
      <c r="B13" s="4"/>
      <c r="C13" s="4"/>
      <c r="D13" s="4"/>
      <c r="E13" s="4"/>
      <c r="F13" s="4"/>
      <c r="G13" s="4"/>
      <c r="H13" s="5"/>
      <c r="I13" s="3"/>
      <c r="J13" s="3"/>
    </row>
    <row r="14" spans="1:10" x14ac:dyDescent="0.15">
      <c r="A14" s="2" t="s">
        <v>4</v>
      </c>
    </row>
    <row r="15" spans="1:10" ht="14.25" thickBot="1" x14ac:dyDescent="0.2">
      <c r="A15" s="2"/>
    </row>
    <row r="16" spans="1:10" ht="14.25" thickBot="1" x14ac:dyDescent="0.2">
      <c r="A16" s="14" t="s">
        <v>8</v>
      </c>
      <c r="B16" s="17" t="s">
        <v>33</v>
      </c>
      <c r="C16" s="20" t="s">
        <v>34</v>
      </c>
      <c r="D16" s="19" t="s">
        <v>32</v>
      </c>
      <c r="E16" s="18" t="s">
        <v>1</v>
      </c>
      <c r="F16" s="18" t="s">
        <v>2</v>
      </c>
      <c r="G16" s="18" t="s">
        <v>25</v>
      </c>
    </row>
    <row r="17" spans="1:10" x14ac:dyDescent="0.15">
      <c r="A17" s="6" t="s">
        <v>9</v>
      </c>
      <c r="B17" s="6">
        <v>508</v>
      </c>
      <c r="C17" s="28">
        <v>24</v>
      </c>
      <c r="D17" s="28">
        <v>100</v>
      </c>
      <c r="E17" s="28">
        <v>820</v>
      </c>
      <c r="F17" s="28">
        <v>390</v>
      </c>
      <c r="G17" s="21">
        <f t="shared" ref="G17:G23" si="1">FLOOR((B17+C$17)*1.083*10.17*0.1,1)+D$17+E$17+F$17</f>
        <v>1895</v>
      </c>
    </row>
    <row r="18" spans="1:10" ht="14.25" thickBot="1" x14ac:dyDescent="0.2">
      <c r="A18" s="11" t="s">
        <v>10</v>
      </c>
      <c r="B18" s="11">
        <v>631</v>
      </c>
      <c r="C18" s="26"/>
      <c r="D18" s="26"/>
      <c r="E18" s="26"/>
      <c r="F18" s="26"/>
      <c r="G18" s="8">
        <f t="shared" si="1"/>
        <v>2031</v>
      </c>
      <c r="I18" s="3"/>
      <c r="J18" s="3"/>
    </row>
    <row r="19" spans="1:10" x14ac:dyDescent="0.15">
      <c r="A19" s="12">
        <v>1</v>
      </c>
      <c r="B19" s="10">
        <v>677</v>
      </c>
      <c r="C19" s="26"/>
      <c r="D19" s="26"/>
      <c r="E19" s="26"/>
      <c r="F19" s="26"/>
      <c r="G19" s="9">
        <f t="shared" si="1"/>
        <v>2082</v>
      </c>
      <c r="I19" s="3"/>
      <c r="J19" s="3"/>
    </row>
    <row r="20" spans="1:10" x14ac:dyDescent="0.15">
      <c r="A20" s="10">
        <v>2</v>
      </c>
      <c r="B20" s="10">
        <v>743</v>
      </c>
      <c r="C20" s="26"/>
      <c r="D20" s="26"/>
      <c r="E20" s="26"/>
      <c r="F20" s="26"/>
      <c r="G20" s="7">
        <f t="shared" si="1"/>
        <v>2154</v>
      </c>
      <c r="I20" s="3"/>
      <c r="J20" s="3"/>
    </row>
    <row r="21" spans="1:10" x14ac:dyDescent="0.15">
      <c r="A21" s="10">
        <v>3</v>
      </c>
      <c r="B21" s="10">
        <v>814</v>
      </c>
      <c r="C21" s="26"/>
      <c r="D21" s="26"/>
      <c r="E21" s="26"/>
      <c r="F21" s="26"/>
      <c r="G21" s="7">
        <f t="shared" si="1"/>
        <v>2232</v>
      </c>
      <c r="I21" s="3"/>
      <c r="J21" s="3"/>
    </row>
    <row r="22" spans="1:10" x14ac:dyDescent="0.15">
      <c r="A22" s="10">
        <v>4</v>
      </c>
      <c r="B22" s="10">
        <v>880</v>
      </c>
      <c r="C22" s="26"/>
      <c r="D22" s="26"/>
      <c r="E22" s="26"/>
      <c r="F22" s="26"/>
      <c r="G22" s="22">
        <f t="shared" si="1"/>
        <v>2305</v>
      </c>
      <c r="I22" s="3"/>
      <c r="J22" s="3"/>
    </row>
    <row r="23" spans="1:10" ht="14.25" thickBot="1" x14ac:dyDescent="0.2">
      <c r="A23" s="11">
        <v>5</v>
      </c>
      <c r="B23" s="11">
        <v>946</v>
      </c>
      <c r="C23" s="27"/>
      <c r="D23" s="27"/>
      <c r="E23" s="27"/>
      <c r="F23" s="27"/>
      <c r="G23" s="8">
        <f t="shared" si="1"/>
        <v>2378</v>
      </c>
      <c r="I23" s="3"/>
      <c r="J23" s="3"/>
    </row>
    <row r="24" spans="1:10" x14ac:dyDescent="0.15">
      <c r="B24" s="4"/>
      <c r="C24" s="4"/>
      <c r="D24" s="4"/>
      <c r="E24" s="4"/>
      <c r="F24" s="4"/>
      <c r="G24" s="4"/>
      <c r="H24" s="5"/>
      <c r="I24" s="3"/>
      <c r="J24" s="3"/>
    </row>
    <row r="26" spans="1:10" x14ac:dyDescent="0.15">
      <c r="A26" s="2" t="s">
        <v>7</v>
      </c>
    </row>
    <row r="27" spans="1:10" ht="14.25" thickBot="1" x14ac:dyDescent="0.2">
      <c r="A27" s="2"/>
    </row>
    <row r="28" spans="1:10" ht="14.25" thickBot="1" x14ac:dyDescent="0.2">
      <c r="A28" s="14" t="s">
        <v>8</v>
      </c>
      <c r="B28" s="17" t="s">
        <v>33</v>
      </c>
      <c r="C28" s="20" t="s">
        <v>34</v>
      </c>
      <c r="D28" s="19" t="s">
        <v>32</v>
      </c>
      <c r="E28" s="18" t="s">
        <v>1</v>
      </c>
      <c r="F28" s="18" t="s">
        <v>2</v>
      </c>
      <c r="G28" s="18" t="s">
        <v>25</v>
      </c>
    </row>
    <row r="29" spans="1:10" x14ac:dyDescent="0.15">
      <c r="A29" s="6" t="s">
        <v>9</v>
      </c>
      <c r="B29" s="6">
        <v>508</v>
      </c>
      <c r="C29" s="28">
        <v>24</v>
      </c>
      <c r="D29" s="28">
        <v>100</v>
      </c>
      <c r="E29" s="28">
        <v>1310</v>
      </c>
      <c r="F29" s="28">
        <v>650</v>
      </c>
      <c r="G29" s="21">
        <f t="shared" ref="G29:G35" si="2">FLOOR((B29+C$29)*1.083*10.17*0.1,1)+D$29+E$29+F$29</f>
        <v>2645</v>
      </c>
    </row>
    <row r="30" spans="1:10" ht="14.25" thickBot="1" x14ac:dyDescent="0.2">
      <c r="A30" s="11" t="s">
        <v>10</v>
      </c>
      <c r="B30" s="11">
        <v>631</v>
      </c>
      <c r="C30" s="26"/>
      <c r="D30" s="26"/>
      <c r="E30" s="26"/>
      <c r="F30" s="32"/>
      <c r="G30" s="8">
        <f t="shared" si="2"/>
        <v>2781</v>
      </c>
      <c r="I30" s="3"/>
      <c r="J30" s="3"/>
    </row>
    <row r="31" spans="1:10" x14ac:dyDescent="0.15">
      <c r="A31" s="12">
        <v>1</v>
      </c>
      <c r="B31" s="10">
        <v>677</v>
      </c>
      <c r="C31" s="26"/>
      <c r="D31" s="26"/>
      <c r="E31" s="26"/>
      <c r="F31" s="26"/>
      <c r="G31" s="21">
        <f t="shared" si="2"/>
        <v>2832</v>
      </c>
      <c r="I31" s="3"/>
      <c r="J31" s="3"/>
    </row>
    <row r="32" spans="1:10" x14ac:dyDescent="0.15">
      <c r="A32" s="10">
        <v>2</v>
      </c>
      <c r="B32" s="10">
        <v>743</v>
      </c>
      <c r="C32" s="26"/>
      <c r="D32" s="26"/>
      <c r="E32" s="26"/>
      <c r="F32" s="26"/>
      <c r="G32" s="7">
        <f t="shared" si="2"/>
        <v>2904</v>
      </c>
      <c r="I32" s="3"/>
      <c r="J32" s="3"/>
    </row>
    <row r="33" spans="1:10" x14ac:dyDescent="0.15">
      <c r="A33" s="10">
        <v>3</v>
      </c>
      <c r="B33" s="10">
        <v>814</v>
      </c>
      <c r="C33" s="26"/>
      <c r="D33" s="26"/>
      <c r="E33" s="26"/>
      <c r="F33" s="26"/>
      <c r="G33" s="7">
        <f t="shared" si="2"/>
        <v>2982</v>
      </c>
      <c r="I33" s="3"/>
      <c r="J33" s="3"/>
    </row>
    <row r="34" spans="1:10" x14ac:dyDescent="0.15">
      <c r="A34" s="10">
        <v>4</v>
      </c>
      <c r="B34" s="10">
        <v>880</v>
      </c>
      <c r="C34" s="26"/>
      <c r="D34" s="26"/>
      <c r="E34" s="26"/>
      <c r="F34" s="26"/>
      <c r="G34" s="7">
        <f t="shared" si="2"/>
        <v>3055</v>
      </c>
      <c r="I34" s="3"/>
      <c r="J34" s="3"/>
    </row>
    <row r="35" spans="1:10" ht="14.25" thickBot="1" x14ac:dyDescent="0.2">
      <c r="A35" s="11">
        <v>5</v>
      </c>
      <c r="B35" s="11">
        <v>946</v>
      </c>
      <c r="C35" s="27"/>
      <c r="D35" s="27"/>
      <c r="E35" s="27"/>
      <c r="F35" s="27"/>
      <c r="G35" s="8">
        <f t="shared" si="2"/>
        <v>3128</v>
      </c>
      <c r="I35" s="3"/>
      <c r="J35" s="3"/>
    </row>
    <row r="37" spans="1:10" x14ac:dyDescent="0.15">
      <c r="A37" s="2" t="s">
        <v>5</v>
      </c>
    </row>
    <row r="38" spans="1:10" ht="14.25" thickBot="1" x14ac:dyDescent="0.2">
      <c r="A38" s="2"/>
    </row>
    <row r="39" spans="1:10" ht="14.25" thickBot="1" x14ac:dyDescent="0.2">
      <c r="A39" s="14" t="s">
        <v>8</v>
      </c>
      <c r="B39" s="17" t="s">
        <v>33</v>
      </c>
      <c r="C39" s="20" t="s">
        <v>34</v>
      </c>
      <c r="D39" s="19" t="s">
        <v>32</v>
      </c>
      <c r="E39" s="18" t="s">
        <v>1</v>
      </c>
      <c r="F39" s="18" t="s">
        <v>2</v>
      </c>
      <c r="G39" s="18" t="s">
        <v>25</v>
      </c>
      <c r="H39" s="18" t="s">
        <v>26</v>
      </c>
    </row>
    <row r="40" spans="1:10" x14ac:dyDescent="0.15">
      <c r="A40" s="6" t="s">
        <v>9</v>
      </c>
      <c r="B40" s="6">
        <v>508</v>
      </c>
      <c r="C40" s="28">
        <v>24</v>
      </c>
      <c r="D40" s="28">
        <v>100</v>
      </c>
      <c r="E40" s="28">
        <v>1970</v>
      </c>
      <c r="F40" s="28">
        <v>1420</v>
      </c>
      <c r="G40" s="21">
        <f t="shared" ref="G40:G46" si="3">FLOOR((B40+C$40)*1.083*10.17*0.1,1)+D$40+E$40+F$40</f>
        <v>4075</v>
      </c>
      <c r="H40" s="21">
        <f t="shared" ref="H40:H46" si="4">FLOOR((B40+C$40)*1.083*10.17*0.2,1)+D$40+E$40+F$40</f>
        <v>4661</v>
      </c>
    </row>
    <row r="41" spans="1:10" ht="14.25" thickBot="1" x14ac:dyDescent="0.2">
      <c r="A41" s="11" t="s">
        <v>10</v>
      </c>
      <c r="B41" s="11">
        <v>631</v>
      </c>
      <c r="C41" s="26"/>
      <c r="D41" s="26"/>
      <c r="E41" s="26"/>
      <c r="F41" s="26"/>
      <c r="G41" s="8">
        <f t="shared" si="3"/>
        <v>4211</v>
      </c>
      <c r="H41" s="8">
        <f t="shared" si="4"/>
        <v>4932</v>
      </c>
      <c r="I41" s="3"/>
      <c r="J41" s="3"/>
    </row>
    <row r="42" spans="1:10" x14ac:dyDescent="0.15">
      <c r="A42" s="12">
        <v>1</v>
      </c>
      <c r="B42" s="10">
        <v>677</v>
      </c>
      <c r="C42" s="26"/>
      <c r="D42" s="26"/>
      <c r="E42" s="26"/>
      <c r="F42" s="26"/>
      <c r="G42" s="21">
        <f t="shared" si="3"/>
        <v>4262</v>
      </c>
      <c r="H42" s="21">
        <f t="shared" si="4"/>
        <v>5034</v>
      </c>
      <c r="I42" s="3"/>
      <c r="J42" s="3"/>
    </row>
    <row r="43" spans="1:10" x14ac:dyDescent="0.15">
      <c r="A43" s="10">
        <v>2</v>
      </c>
      <c r="B43" s="10">
        <v>743</v>
      </c>
      <c r="C43" s="26"/>
      <c r="D43" s="26"/>
      <c r="E43" s="26"/>
      <c r="F43" s="26"/>
      <c r="G43" s="7">
        <f t="shared" si="3"/>
        <v>4334</v>
      </c>
      <c r="H43" s="7">
        <f t="shared" si="4"/>
        <v>5179</v>
      </c>
      <c r="I43" s="3"/>
      <c r="J43" s="3"/>
    </row>
    <row r="44" spans="1:10" x14ac:dyDescent="0.15">
      <c r="A44" s="10">
        <v>3</v>
      </c>
      <c r="B44" s="10">
        <v>814</v>
      </c>
      <c r="C44" s="26"/>
      <c r="D44" s="26"/>
      <c r="E44" s="26"/>
      <c r="F44" s="26"/>
      <c r="G44" s="7">
        <f t="shared" si="3"/>
        <v>4412</v>
      </c>
      <c r="H44" s="7">
        <f t="shared" si="4"/>
        <v>5335</v>
      </c>
      <c r="I44" s="3"/>
      <c r="J44" s="3"/>
    </row>
    <row r="45" spans="1:10" x14ac:dyDescent="0.15">
      <c r="A45" s="10">
        <v>4</v>
      </c>
      <c r="B45" s="10">
        <v>880</v>
      </c>
      <c r="C45" s="26"/>
      <c r="D45" s="26"/>
      <c r="E45" s="26"/>
      <c r="F45" s="26"/>
      <c r="G45" s="22">
        <f t="shared" si="3"/>
        <v>4485</v>
      </c>
      <c r="H45" s="7">
        <f t="shared" si="4"/>
        <v>5481</v>
      </c>
      <c r="I45" s="3"/>
      <c r="J45" s="3"/>
    </row>
    <row r="46" spans="1:10" ht="14.25" thickBot="1" x14ac:dyDescent="0.2">
      <c r="A46" s="11">
        <v>5</v>
      </c>
      <c r="B46" s="11">
        <v>946</v>
      </c>
      <c r="C46" s="27"/>
      <c r="D46" s="27"/>
      <c r="E46" s="27"/>
      <c r="F46" s="27"/>
      <c r="G46" s="8">
        <f t="shared" si="3"/>
        <v>4558</v>
      </c>
      <c r="H46" s="8">
        <f t="shared" si="4"/>
        <v>5626</v>
      </c>
      <c r="I46" s="3"/>
      <c r="J46" s="3"/>
    </row>
    <row r="47" spans="1:10" x14ac:dyDescent="0.15">
      <c r="B47" s="4"/>
      <c r="C47" s="4"/>
      <c r="D47" s="4"/>
      <c r="E47" s="4"/>
      <c r="F47" s="4"/>
      <c r="G47" s="4"/>
      <c r="I47" s="3"/>
      <c r="J47" s="3"/>
    </row>
    <row r="48" spans="1:10" x14ac:dyDescent="0.15">
      <c r="B48" s="13"/>
      <c r="C48" s="13"/>
      <c r="D48" s="13"/>
      <c r="E48" s="13"/>
      <c r="F48" s="13"/>
      <c r="G48" s="13"/>
      <c r="H48" s="13"/>
    </row>
    <row r="49" spans="1:8" x14ac:dyDescent="0.15">
      <c r="A49" s="13" t="s">
        <v>6</v>
      </c>
      <c r="B49" s="13"/>
      <c r="C49" s="13"/>
      <c r="D49" s="13"/>
      <c r="E49" s="13"/>
      <c r="F49" s="13"/>
      <c r="G49" s="13"/>
      <c r="H49" s="13"/>
    </row>
    <row r="50" spans="1:8" x14ac:dyDescent="0.15">
      <c r="A50" s="13" t="s">
        <v>14</v>
      </c>
      <c r="B50" s="13"/>
      <c r="C50" s="13"/>
      <c r="D50" s="13"/>
      <c r="E50" s="13"/>
      <c r="F50" s="13"/>
      <c r="G50" s="13"/>
      <c r="H50" s="13"/>
    </row>
    <row r="51" spans="1:8" x14ac:dyDescent="0.15">
      <c r="A51" s="13" t="s">
        <v>27</v>
      </c>
      <c r="B51" s="13"/>
      <c r="C51" s="13"/>
      <c r="D51" s="13"/>
      <c r="E51" s="13"/>
      <c r="F51" s="13"/>
      <c r="G51" s="13"/>
      <c r="H51" s="13"/>
    </row>
    <row r="52" spans="1:8" x14ac:dyDescent="0.15">
      <c r="A52" s="13" t="s">
        <v>11</v>
      </c>
      <c r="B52" s="13"/>
      <c r="C52" s="13"/>
      <c r="D52" s="13"/>
      <c r="E52" s="13"/>
      <c r="F52" s="13"/>
      <c r="G52" s="13"/>
      <c r="H52" s="13"/>
    </row>
    <row r="53" spans="1:8" x14ac:dyDescent="0.15">
      <c r="A53" s="13" t="s">
        <v>12</v>
      </c>
      <c r="B53" s="13"/>
      <c r="C53" s="13"/>
      <c r="D53" s="13"/>
      <c r="E53" s="13"/>
      <c r="F53" s="13"/>
      <c r="G53" s="13"/>
      <c r="H53" s="13"/>
    </row>
    <row r="54" spans="1:8" x14ac:dyDescent="0.15">
      <c r="A54" s="13" t="s">
        <v>13</v>
      </c>
      <c r="B54" s="13"/>
      <c r="C54" s="13"/>
      <c r="D54" s="13"/>
      <c r="E54" s="13"/>
      <c r="F54" s="13"/>
      <c r="G54" s="13"/>
      <c r="H54" s="13"/>
    </row>
    <row r="55" spans="1:8" x14ac:dyDescent="0.15">
      <c r="A55" s="33"/>
      <c r="B55" s="33"/>
      <c r="C55" s="33"/>
      <c r="D55" s="33"/>
      <c r="E55" s="33"/>
      <c r="F55" s="33"/>
      <c r="G55" s="33"/>
      <c r="H55" s="33"/>
    </row>
    <row r="56" spans="1:8" x14ac:dyDescent="0.15">
      <c r="A56" s="31" t="s">
        <v>30</v>
      </c>
      <c r="B56" s="30"/>
      <c r="C56" s="30"/>
      <c r="D56" s="30"/>
      <c r="E56" s="30"/>
      <c r="F56" s="30"/>
      <c r="G56" s="30"/>
      <c r="H56" s="30"/>
    </row>
    <row r="57" spans="1:8" x14ac:dyDescent="0.15">
      <c r="A57" s="31" t="s">
        <v>38</v>
      </c>
      <c r="B57" s="30"/>
      <c r="C57" s="30"/>
      <c r="D57" s="30"/>
      <c r="E57" s="30"/>
      <c r="F57" s="30"/>
      <c r="G57" s="30"/>
      <c r="H57" s="30"/>
    </row>
    <row r="58" spans="1:8" x14ac:dyDescent="0.15">
      <c r="A58" s="31" t="s">
        <v>37</v>
      </c>
      <c r="B58" s="30"/>
      <c r="C58" s="30"/>
      <c r="D58" s="30"/>
      <c r="E58" s="30"/>
      <c r="F58" s="30"/>
      <c r="G58" s="30"/>
      <c r="H58" s="30"/>
    </row>
    <row r="59" spans="1:8" x14ac:dyDescent="0.15">
      <c r="A59" s="31" t="s">
        <v>39</v>
      </c>
      <c r="B59" s="30"/>
      <c r="C59" s="30"/>
      <c r="D59" s="30"/>
      <c r="E59" s="30"/>
      <c r="F59" s="30"/>
      <c r="G59" s="30"/>
      <c r="H59" s="30"/>
    </row>
    <row r="60" spans="1:8" x14ac:dyDescent="0.15">
      <c r="A60" s="30" t="s">
        <v>42</v>
      </c>
      <c r="B60" s="30"/>
      <c r="C60" s="30"/>
      <c r="D60" s="30"/>
      <c r="E60" s="30"/>
      <c r="F60" s="30"/>
      <c r="G60" s="30"/>
      <c r="H60" s="30"/>
    </row>
    <row r="61" spans="1:8" x14ac:dyDescent="0.15">
      <c r="A61" s="16" t="s">
        <v>40</v>
      </c>
      <c r="B61" s="16"/>
      <c r="C61" s="16"/>
      <c r="D61" s="16"/>
      <c r="E61" s="16"/>
      <c r="F61" s="16"/>
      <c r="G61" s="16"/>
      <c r="H61" s="16"/>
    </row>
  </sheetData>
  <mergeCells count="24">
    <mergeCell ref="F2:G2"/>
    <mergeCell ref="I2:J2"/>
    <mergeCell ref="C6:C12"/>
    <mergeCell ref="D6:D12"/>
    <mergeCell ref="E6:E12"/>
    <mergeCell ref="F6:F12"/>
    <mergeCell ref="C17:C23"/>
    <mergeCell ref="D17:D23"/>
    <mergeCell ref="E17:E23"/>
    <mergeCell ref="F17:F23"/>
    <mergeCell ref="C29:C35"/>
    <mergeCell ref="D29:D35"/>
    <mergeCell ref="E29:E35"/>
    <mergeCell ref="F29:F35"/>
    <mergeCell ref="A57:H57"/>
    <mergeCell ref="A58:H58"/>
    <mergeCell ref="A59:H59"/>
    <mergeCell ref="A60:H60"/>
    <mergeCell ref="C40:C46"/>
    <mergeCell ref="D40:D46"/>
    <mergeCell ref="E40:E46"/>
    <mergeCell ref="F40:F46"/>
    <mergeCell ref="A55:H55"/>
    <mergeCell ref="A56:H56"/>
  </mergeCells>
  <phoneticPr fontId="1"/>
  <pageMargins left="0.70866141732283472" right="0.70866141732283472" top="0.74803149606299213" bottom="0.74803149606299213" header="0.31496062992125984" footer="0.31496062992125984"/>
  <pageSetup paperSize="9" scale="92"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62"/>
  <sheetViews>
    <sheetView workbookViewId="0">
      <selection activeCell="I35" sqref="I35"/>
    </sheetView>
  </sheetViews>
  <sheetFormatPr defaultRowHeight="13.5" x14ac:dyDescent="0.15"/>
  <cols>
    <col min="2" max="2" width="20.375" customWidth="1"/>
    <col min="3" max="3" width="15.25" customWidth="1"/>
    <col min="4" max="4" width="10.75" customWidth="1"/>
    <col min="5" max="5" width="10" customWidth="1"/>
    <col min="6" max="6" width="12.875" customWidth="1"/>
    <col min="7" max="7" width="10.75" customWidth="1"/>
  </cols>
  <sheetData>
    <row r="1" spans="1:9" ht="17.25" x14ac:dyDescent="0.15">
      <c r="B1" s="1" t="s">
        <v>31</v>
      </c>
      <c r="C1" s="1"/>
      <c r="D1" s="1"/>
    </row>
    <row r="2" spans="1:9" x14ac:dyDescent="0.15">
      <c r="E2" s="29" t="s">
        <v>43</v>
      </c>
      <c r="F2" s="29"/>
      <c r="H2" s="29"/>
      <c r="I2" s="29"/>
    </row>
    <row r="3" spans="1:9" x14ac:dyDescent="0.15">
      <c r="A3" s="2" t="s">
        <v>3</v>
      </c>
    </row>
    <row r="4" spans="1:9" ht="14.25" thickBot="1" x14ac:dyDescent="0.2">
      <c r="A4" s="2"/>
    </row>
    <row r="5" spans="1:9" ht="15" customHeight="1" thickBot="1" x14ac:dyDescent="0.2">
      <c r="A5" s="14" t="s">
        <v>8</v>
      </c>
      <c r="B5" s="17" t="s">
        <v>33</v>
      </c>
      <c r="C5" s="20" t="s">
        <v>34</v>
      </c>
      <c r="D5" s="18" t="s">
        <v>1</v>
      </c>
      <c r="E5" s="18" t="s">
        <v>2</v>
      </c>
      <c r="F5" s="18" t="s">
        <v>25</v>
      </c>
    </row>
    <row r="6" spans="1:9" x14ac:dyDescent="0.15">
      <c r="A6" s="6" t="s">
        <v>9</v>
      </c>
      <c r="B6" s="6">
        <v>512</v>
      </c>
      <c r="C6" s="28">
        <v>30</v>
      </c>
      <c r="D6" s="28">
        <v>820</v>
      </c>
      <c r="E6" s="28">
        <v>300</v>
      </c>
      <c r="F6" s="15">
        <f>FLOOR((B6+C$6)*1.083*10.33*0.1,1)+D$6+E$6</f>
        <v>1726</v>
      </c>
    </row>
    <row r="7" spans="1:9" ht="14.25" thickBot="1" x14ac:dyDescent="0.2">
      <c r="A7" s="11" t="s">
        <v>10</v>
      </c>
      <c r="B7" s="11">
        <v>636</v>
      </c>
      <c r="C7" s="34"/>
      <c r="D7" s="26"/>
      <c r="E7" s="26"/>
      <c r="F7" s="8">
        <f>FLOOR((B7+C$6)*1.083*10.33*0.1,1)+D$6+E$6</f>
        <v>1865</v>
      </c>
    </row>
    <row r="8" spans="1:9" x14ac:dyDescent="0.15">
      <c r="A8" s="12">
        <v>1</v>
      </c>
      <c r="B8" s="10">
        <v>682</v>
      </c>
      <c r="C8" s="28">
        <v>42</v>
      </c>
      <c r="D8" s="26"/>
      <c r="E8" s="26"/>
      <c r="F8" s="9">
        <f>FLOOR((B8+C$8)*1.083*10.33*0.1,1)+D$6+E$6</f>
        <v>1929</v>
      </c>
      <c r="H8" s="3"/>
      <c r="I8" s="3"/>
    </row>
    <row r="9" spans="1:9" x14ac:dyDescent="0.15">
      <c r="A9" s="10">
        <v>2</v>
      </c>
      <c r="B9" s="10">
        <v>749</v>
      </c>
      <c r="C9" s="34"/>
      <c r="D9" s="26"/>
      <c r="E9" s="26"/>
      <c r="F9" s="22">
        <f>FLOOR((B9+C$8)*1.083*10.33*0.1,1)+D$6+E$6</f>
        <v>2004</v>
      </c>
      <c r="H9" s="3"/>
      <c r="I9" s="3"/>
    </row>
    <row r="10" spans="1:9" x14ac:dyDescent="0.15">
      <c r="A10" s="10">
        <v>3</v>
      </c>
      <c r="B10" s="10">
        <v>822</v>
      </c>
      <c r="C10" s="34"/>
      <c r="D10" s="26"/>
      <c r="E10" s="26"/>
      <c r="F10" s="7">
        <f>FLOOR((B10+C$8)*1.083*10.33*0.1,1)+D$6+E$6</f>
        <v>2086</v>
      </c>
      <c r="H10" s="3"/>
      <c r="I10" s="3"/>
    </row>
    <row r="11" spans="1:9" x14ac:dyDescent="0.15">
      <c r="A11" s="10">
        <v>4</v>
      </c>
      <c r="B11" s="10">
        <v>889</v>
      </c>
      <c r="C11" s="34"/>
      <c r="D11" s="26"/>
      <c r="E11" s="26"/>
      <c r="F11" s="22">
        <f>FLOOR((B11+C$8)*1.083*10.33*0.1,1)+D$6+E$6</f>
        <v>2161</v>
      </c>
      <c r="H11" s="3"/>
      <c r="I11" s="3"/>
    </row>
    <row r="12" spans="1:9" ht="14.25" thickBot="1" x14ac:dyDescent="0.2">
      <c r="A12" s="11">
        <v>5</v>
      </c>
      <c r="B12" s="11">
        <v>956</v>
      </c>
      <c r="C12" s="35"/>
      <c r="D12" s="27"/>
      <c r="E12" s="27"/>
      <c r="F12" s="8">
        <f>FLOOR((B12+C$8)*1.083*10.33*0.1,1)+D$6+E$6</f>
        <v>2236</v>
      </c>
      <c r="H12" s="3"/>
      <c r="I12" s="3"/>
    </row>
    <row r="13" spans="1:9" x14ac:dyDescent="0.15">
      <c r="B13" s="4"/>
      <c r="C13" s="4"/>
      <c r="D13" s="4"/>
      <c r="E13" s="4"/>
      <c r="F13" s="4"/>
      <c r="G13" s="5"/>
      <c r="H13" s="3"/>
      <c r="I13" s="3"/>
    </row>
    <row r="14" spans="1:9" x14ac:dyDescent="0.15">
      <c r="A14" s="2" t="s">
        <v>4</v>
      </c>
    </row>
    <row r="15" spans="1:9" ht="14.25" thickBot="1" x14ac:dyDescent="0.2">
      <c r="A15" s="2"/>
    </row>
    <row r="16" spans="1:9" ht="14.25" thickBot="1" x14ac:dyDescent="0.2">
      <c r="A16" s="14" t="s">
        <v>8</v>
      </c>
      <c r="B16" s="17" t="s">
        <v>33</v>
      </c>
      <c r="C16" s="20" t="s">
        <v>34</v>
      </c>
      <c r="D16" s="18" t="s">
        <v>1</v>
      </c>
      <c r="E16" s="18" t="s">
        <v>2</v>
      </c>
      <c r="F16" s="18" t="s">
        <v>25</v>
      </c>
    </row>
    <row r="17" spans="1:9" x14ac:dyDescent="0.15">
      <c r="A17" s="6" t="s">
        <v>9</v>
      </c>
      <c r="B17" s="6">
        <v>512</v>
      </c>
      <c r="C17" s="28">
        <v>30</v>
      </c>
      <c r="D17" s="28">
        <v>820</v>
      </c>
      <c r="E17" s="28">
        <v>390</v>
      </c>
      <c r="F17" s="21">
        <f>FLOOR((B17+C$17)*1.083*10.33*0.1,1)+D$17+E$17</f>
        <v>1816</v>
      </c>
    </row>
    <row r="18" spans="1:9" ht="14.25" thickBot="1" x14ac:dyDescent="0.2">
      <c r="A18" s="11" t="s">
        <v>10</v>
      </c>
      <c r="B18" s="11">
        <v>636</v>
      </c>
      <c r="C18" s="34"/>
      <c r="D18" s="26"/>
      <c r="E18" s="26"/>
      <c r="F18" s="8">
        <f>FLOOR((B18+C$17)*1.083*10.33*0.1,1)+D$17+E$17</f>
        <v>1955</v>
      </c>
      <c r="H18" s="3"/>
      <c r="I18" s="3"/>
    </row>
    <row r="19" spans="1:9" x14ac:dyDescent="0.15">
      <c r="A19" s="12">
        <v>1</v>
      </c>
      <c r="B19" s="10">
        <v>682</v>
      </c>
      <c r="C19" s="28">
        <v>42</v>
      </c>
      <c r="D19" s="26"/>
      <c r="E19" s="26"/>
      <c r="F19" s="9">
        <f>FLOOR((B19+C$19)*1.083*10.33*0.1,1)+D$17+E$17</f>
        <v>2019</v>
      </c>
      <c r="H19" s="3"/>
      <c r="I19" s="3"/>
    </row>
    <row r="20" spans="1:9" x14ac:dyDescent="0.15">
      <c r="A20" s="10">
        <v>2</v>
      </c>
      <c r="B20" s="10">
        <v>749</v>
      </c>
      <c r="C20" s="34"/>
      <c r="D20" s="26"/>
      <c r="E20" s="26"/>
      <c r="F20" s="7">
        <f>FLOOR((B20+C$169)*1.083*10.33*0.1,1)+D$17+E$17</f>
        <v>2047</v>
      </c>
      <c r="H20" s="3"/>
      <c r="I20" s="3"/>
    </row>
    <row r="21" spans="1:9" x14ac:dyDescent="0.15">
      <c r="A21" s="10">
        <v>3</v>
      </c>
      <c r="B21" s="10">
        <v>822</v>
      </c>
      <c r="C21" s="34"/>
      <c r="D21" s="26"/>
      <c r="E21" s="26"/>
      <c r="F21" s="7">
        <f>FLOOR((B21+C$19)*1.083*10.33*0.1,1)+D$17+E$17</f>
        <v>2176</v>
      </c>
      <c r="H21" s="3"/>
      <c r="I21" s="3"/>
    </row>
    <row r="22" spans="1:9" x14ac:dyDescent="0.15">
      <c r="A22" s="10">
        <v>4</v>
      </c>
      <c r="B22" s="10">
        <v>889</v>
      </c>
      <c r="C22" s="34"/>
      <c r="D22" s="26"/>
      <c r="E22" s="26"/>
      <c r="F22" s="22">
        <f>FLOOR((B22+C$19)*1.083*10.33*0.1,1)+D$17+E$17</f>
        <v>2251</v>
      </c>
      <c r="H22" s="3"/>
      <c r="I22" s="3"/>
    </row>
    <row r="23" spans="1:9" ht="14.25" thickBot="1" x14ac:dyDescent="0.2">
      <c r="A23" s="11">
        <v>5</v>
      </c>
      <c r="B23" s="11">
        <v>956</v>
      </c>
      <c r="C23" s="35"/>
      <c r="D23" s="27"/>
      <c r="E23" s="27"/>
      <c r="F23" s="8">
        <f>FLOOR((B23+C$19)*1.083*10.33*0.1,1)+D$17+E$17</f>
        <v>2326</v>
      </c>
      <c r="H23" s="3"/>
      <c r="I23" s="3"/>
    </row>
    <row r="24" spans="1:9" x14ac:dyDescent="0.15">
      <c r="B24" s="4"/>
      <c r="C24" s="4"/>
      <c r="D24" s="4"/>
      <c r="E24" s="4"/>
      <c r="F24" s="4"/>
      <c r="G24" s="5"/>
      <c r="H24" s="3"/>
      <c r="I24" s="3"/>
    </row>
    <row r="26" spans="1:9" x14ac:dyDescent="0.15">
      <c r="A26" s="2" t="s">
        <v>7</v>
      </c>
    </row>
    <row r="27" spans="1:9" ht="14.25" thickBot="1" x14ac:dyDescent="0.2">
      <c r="A27" s="2"/>
    </row>
    <row r="28" spans="1:9" ht="14.25" thickBot="1" x14ac:dyDescent="0.2">
      <c r="A28" s="14" t="s">
        <v>8</v>
      </c>
      <c r="B28" s="17" t="s">
        <v>33</v>
      </c>
      <c r="C28" s="20" t="s">
        <v>34</v>
      </c>
      <c r="D28" s="18" t="s">
        <v>1</v>
      </c>
      <c r="E28" s="18" t="s">
        <v>2</v>
      </c>
      <c r="F28" s="18" t="s">
        <v>25</v>
      </c>
    </row>
    <row r="29" spans="1:9" x14ac:dyDescent="0.15">
      <c r="A29" s="6" t="s">
        <v>9</v>
      </c>
      <c r="B29" s="6">
        <v>512</v>
      </c>
      <c r="C29" s="28">
        <v>30</v>
      </c>
      <c r="D29" s="28">
        <v>1310</v>
      </c>
      <c r="E29" s="28">
        <v>650</v>
      </c>
      <c r="F29" s="21">
        <f>FLOOR((B29+C$29)*1.083*10.33*0.1,1)+D$29+E$29</f>
        <v>2566</v>
      </c>
    </row>
    <row r="30" spans="1:9" ht="14.25" thickBot="1" x14ac:dyDescent="0.2">
      <c r="A30" s="11" t="s">
        <v>10</v>
      </c>
      <c r="B30" s="11">
        <v>636</v>
      </c>
      <c r="C30" s="34"/>
      <c r="D30" s="26"/>
      <c r="E30" s="32"/>
      <c r="F30" s="8">
        <f>FLOOR((B30+C$29)*1.083*10.33*0.1,1)+D$29+E$29</f>
        <v>2705</v>
      </c>
      <c r="H30" s="3"/>
      <c r="I30" s="3"/>
    </row>
    <row r="31" spans="1:9" x14ac:dyDescent="0.15">
      <c r="A31" s="12">
        <v>1</v>
      </c>
      <c r="B31" s="10">
        <v>682</v>
      </c>
      <c r="C31" s="28">
        <v>42</v>
      </c>
      <c r="D31" s="26"/>
      <c r="E31" s="26"/>
      <c r="F31" s="21">
        <f>FLOOR((B31+C$31)*1.083*10.33*0.1,1)+D$29+E$29</f>
        <v>2769</v>
      </c>
      <c r="H31" s="3"/>
      <c r="I31" s="3"/>
    </row>
    <row r="32" spans="1:9" x14ac:dyDescent="0.15">
      <c r="A32" s="10">
        <v>2</v>
      </c>
      <c r="B32" s="10">
        <v>749</v>
      </c>
      <c r="C32" s="34"/>
      <c r="D32" s="26"/>
      <c r="E32" s="26"/>
      <c r="F32" s="7">
        <f>FLOOR((B32+C$31)*1.083*10.33*0.1,1)+D$29+E$29</f>
        <v>2844</v>
      </c>
      <c r="H32" s="3"/>
      <c r="I32" s="3"/>
    </row>
    <row r="33" spans="1:9" x14ac:dyDescent="0.15">
      <c r="A33" s="10">
        <v>3</v>
      </c>
      <c r="B33" s="10">
        <v>822</v>
      </c>
      <c r="C33" s="34"/>
      <c r="D33" s="26"/>
      <c r="E33" s="26"/>
      <c r="F33" s="7">
        <f>FLOOR((B33+C$31)*1.083*10.33*0.1,1)+D$29+E$29</f>
        <v>2926</v>
      </c>
      <c r="H33" s="3"/>
      <c r="I33" s="3"/>
    </row>
    <row r="34" spans="1:9" x14ac:dyDescent="0.15">
      <c r="A34" s="10">
        <v>4</v>
      </c>
      <c r="B34" s="10">
        <v>889</v>
      </c>
      <c r="C34" s="34"/>
      <c r="D34" s="26"/>
      <c r="E34" s="26"/>
      <c r="F34" s="7">
        <f>FLOOR((B34+C$31)*1.083*10.33*0.1,1)+D$29+E$29</f>
        <v>3001</v>
      </c>
      <c r="H34" s="3"/>
      <c r="I34" s="3"/>
    </row>
    <row r="35" spans="1:9" ht="14.25" thickBot="1" x14ac:dyDescent="0.2">
      <c r="A35" s="11">
        <v>5</v>
      </c>
      <c r="B35" s="11">
        <v>956</v>
      </c>
      <c r="C35" s="35"/>
      <c r="D35" s="27"/>
      <c r="E35" s="27"/>
      <c r="F35" s="8">
        <f>FLOOR((B35+C$31)*1.083*10.33*0.1,1)+D$29+E$29</f>
        <v>3076</v>
      </c>
      <c r="H35" s="3"/>
      <c r="I35" s="3"/>
    </row>
    <row r="37" spans="1:9" x14ac:dyDescent="0.15">
      <c r="A37" s="2" t="s">
        <v>5</v>
      </c>
    </row>
    <row r="38" spans="1:9" ht="14.25" thickBot="1" x14ac:dyDescent="0.2">
      <c r="A38" s="2"/>
    </row>
    <row r="39" spans="1:9" ht="14.25" thickBot="1" x14ac:dyDescent="0.2">
      <c r="A39" s="14" t="s">
        <v>8</v>
      </c>
      <c r="B39" s="17" t="s">
        <v>33</v>
      </c>
      <c r="C39" s="20" t="s">
        <v>34</v>
      </c>
      <c r="D39" s="18" t="s">
        <v>1</v>
      </c>
      <c r="E39" s="18" t="s">
        <v>2</v>
      </c>
      <c r="F39" s="18" t="s">
        <v>25</v>
      </c>
      <c r="G39" s="18" t="s">
        <v>26</v>
      </c>
    </row>
    <row r="40" spans="1:9" x14ac:dyDescent="0.15">
      <c r="A40" s="6" t="s">
        <v>9</v>
      </c>
      <c r="B40" s="6">
        <v>512</v>
      </c>
      <c r="C40" s="28">
        <v>30</v>
      </c>
      <c r="D40" s="28">
        <v>1970</v>
      </c>
      <c r="E40" s="28">
        <v>1420</v>
      </c>
      <c r="F40" s="21">
        <f>FLOOR((B40+C$40)*1.083*10.33*0.1,1)+D$40+E$40</f>
        <v>3996</v>
      </c>
      <c r="G40" s="21">
        <f>FLOOR((B40+C$40)*1.083*10.33*0.2,1)+D$40+E$40</f>
        <v>4602</v>
      </c>
    </row>
    <row r="41" spans="1:9" ht="14.25" thickBot="1" x14ac:dyDescent="0.2">
      <c r="A41" s="11" t="s">
        <v>10</v>
      </c>
      <c r="B41" s="11">
        <v>636</v>
      </c>
      <c r="C41" s="34"/>
      <c r="D41" s="26"/>
      <c r="E41" s="26"/>
      <c r="F41" s="8">
        <f>FLOOR((B41+C$40)*1.083*10.33*0.1,1)+D$40+E$40</f>
        <v>4135</v>
      </c>
      <c r="G41" s="8">
        <f>FLOOR((B41+C$40)*1.083*10.33*0.2,1)+D$40+E$40</f>
        <v>4880</v>
      </c>
      <c r="H41" s="3"/>
      <c r="I41" s="3"/>
    </row>
    <row r="42" spans="1:9" x14ac:dyDescent="0.15">
      <c r="A42" s="12">
        <v>1</v>
      </c>
      <c r="B42" s="10">
        <v>682</v>
      </c>
      <c r="C42" s="28">
        <v>42</v>
      </c>
      <c r="D42" s="26"/>
      <c r="E42" s="26"/>
      <c r="F42" s="21">
        <f>FLOOR((B42+C$42)*1.083*10.33*0.1,1)+D$40+E$40</f>
        <v>4199</v>
      </c>
      <c r="G42" s="21">
        <f>FLOOR((B42+C$42)*1.083*10.33*0.2,1)+D$40+E$40</f>
        <v>5009</v>
      </c>
      <c r="H42" s="3"/>
      <c r="I42" s="3"/>
    </row>
    <row r="43" spans="1:9" x14ac:dyDescent="0.15">
      <c r="A43" s="10">
        <v>2</v>
      </c>
      <c r="B43" s="10">
        <v>749</v>
      </c>
      <c r="C43" s="34"/>
      <c r="D43" s="26"/>
      <c r="E43" s="26"/>
      <c r="F43" s="7">
        <f>FLOOR((B43+C$42)*1.083*10.33*0.1,1)+D$40+E$40</f>
        <v>4274</v>
      </c>
      <c r="G43" s="7">
        <f>FLOOR((B43+C$42)*1.083*10.33*0.2,1)+D$40+E$40</f>
        <v>5159</v>
      </c>
      <c r="H43" s="3"/>
      <c r="I43" s="3"/>
    </row>
    <row r="44" spans="1:9" x14ac:dyDescent="0.15">
      <c r="A44" s="10">
        <v>3</v>
      </c>
      <c r="B44" s="10">
        <v>822</v>
      </c>
      <c r="C44" s="34"/>
      <c r="D44" s="26"/>
      <c r="E44" s="26"/>
      <c r="F44" s="7">
        <f>FLOOR((B44+C$42)*1.083*10.33*0.1,1)+D$40+E$40</f>
        <v>4356</v>
      </c>
      <c r="G44" s="7">
        <f>FLOOR((B44+C$42)*1.083*10.33*0.2,1)+D$40+E$40</f>
        <v>5323</v>
      </c>
      <c r="H44" s="3"/>
      <c r="I44" s="3"/>
    </row>
    <row r="45" spans="1:9" x14ac:dyDescent="0.15">
      <c r="A45" s="10">
        <v>4</v>
      </c>
      <c r="B45" s="10">
        <v>889</v>
      </c>
      <c r="C45" s="34"/>
      <c r="D45" s="26"/>
      <c r="E45" s="26"/>
      <c r="F45" s="22">
        <f>FLOOR((B45+C$42)*1.083*10.33*0.1,1)+D$40+E$40</f>
        <v>4431</v>
      </c>
      <c r="G45" s="7">
        <f>FLOOR((B45+C$42)*1.083*10.33*0.2,1)+D$40+E$40</f>
        <v>5473</v>
      </c>
      <c r="H45" s="3"/>
      <c r="I45" s="3"/>
    </row>
    <row r="46" spans="1:9" ht="14.25" thickBot="1" x14ac:dyDescent="0.2">
      <c r="A46" s="11">
        <v>5</v>
      </c>
      <c r="B46" s="11">
        <v>956</v>
      </c>
      <c r="C46" s="35"/>
      <c r="D46" s="27"/>
      <c r="E46" s="27"/>
      <c r="F46" s="8">
        <f>FLOOR((B46+C$42)*1.083*10.33*0.1,1)+D$40+E$40</f>
        <v>4506</v>
      </c>
      <c r="G46" s="8">
        <f>FLOOR((B46+C$42)*1.083*10.33*0.2,1)+D$40+E$40</f>
        <v>5623</v>
      </c>
      <c r="H46" s="3"/>
      <c r="I46" s="3"/>
    </row>
    <row r="47" spans="1:9" x14ac:dyDescent="0.15">
      <c r="B47" s="4"/>
      <c r="C47" s="4"/>
      <c r="D47" s="4"/>
      <c r="E47" s="4"/>
      <c r="F47" s="4"/>
      <c r="H47" s="3"/>
      <c r="I47" s="3"/>
    </row>
    <row r="48" spans="1:9" x14ac:dyDescent="0.15">
      <c r="B48" s="13"/>
      <c r="C48" s="13"/>
      <c r="D48" s="13"/>
      <c r="E48" s="13"/>
      <c r="F48" s="13"/>
      <c r="G48" s="13"/>
    </row>
    <row r="49" spans="1:7" x14ac:dyDescent="0.15">
      <c r="A49" s="13" t="s">
        <v>6</v>
      </c>
      <c r="B49" s="13"/>
      <c r="C49" s="13"/>
      <c r="D49" s="13"/>
      <c r="E49" s="13"/>
      <c r="F49" s="13"/>
      <c r="G49" s="13"/>
    </row>
    <row r="50" spans="1:7" x14ac:dyDescent="0.15">
      <c r="A50" s="13" t="s">
        <v>14</v>
      </c>
      <c r="B50" s="13"/>
      <c r="C50" s="13"/>
      <c r="D50" s="13"/>
      <c r="E50" s="13"/>
      <c r="F50" s="13"/>
      <c r="G50" s="13"/>
    </row>
    <row r="51" spans="1:7" x14ac:dyDescent="0.15">
      <c r="A51" s="13" t="s">
        <v>44</v>
      </c>
      <c r="B51" s="13"/>
      <c r="C51" s="13"/>
      <c r="D51" s="13"/>
      <c r="E51" s="13"/>
      <c r="F51" s="13"/>
      <c r="G51" s="13"/>
    </row>
    <row r="52" spans="1:7" x14ac:dyDescent="0.15">
      <c r="A52" s="13" t="s">
        <v>11</v>
      </c>
      <c r="B52" s="13"/>
      <c r="C52" s="13"/>
      <c r="D52" s="13"/>
      <c r="E52" s="13"/>
      <c r="F52" s="13"/>
      <c r="G52" s="13"/>
    </row>
    <row r="53" spans="1:7" x14ac:dyDescent="0.15">
      <c r="A53" s="13" t="s">
        <v>12</v>
      </c>
      <c r="B53" s="13"/>
      <c r="C53" s="13"/>
      <c r="D53" s="13"/>
      <c r="E53" s="13"/>
      <c r="F53" s="13"/>
      <c r="G53" s="13"/>
    </row>
    <row r="54" spans="1:7" x14ac:dyDescent="0.15">
      <c r="A54" s="13" t="s">
        <v>13</v>
      </c>
      <c r="B54" s="13"/>
      <c r="C54" s="13"/>
      <c r="D54" s="13"/>
      <c r="E54" s="13"/>
      <c r="F54" s="13"/>
      <c r="G54" s="13"/>
    </row>
    <row r="55" spans="1:7" x14ac:dyDescent="0.15">
      <c r="A55" s="33"/>
      <c r="B55" s="33"/>
      <c r="C55" s="33"/>
      <c r="D55" s="33"/>
      <c r="E55" s="33"/>
      <c r="F55" s="33"/>
      <c r="G55" s="33"/>
    </row>
    <row r="56" spans="1:7" x14ac:dyDescent="0.15">
      <c r="A56" s="31" t="s">
        <v>30</v>
      </c>
      <c r="B56" s="30"/>
      <c r="C56" s="30"/>
      <c r="D56" s="30"/>
      <c r="E56" s="30"/>
      <c r="F56" s="30"/>
      <c r="G56" s="30"/>
    </row>
    <row r="57" spans="1:7" x14ac:dyDescent="0.15">
      <c r="A57" s="31" t="s">
        <v>45</v>
      </c>
      <c r="B57" s="30"/>
      <c r="C57" s="30"/>
      <c r="D57" s="30"/>
      <c r="E57" s="30"/>
      <c r="F57" s="30"/>
      <c r="G57" s="30"/>
    </row>
    <row r="58" spans="1:7" x14ac:dyDescent="0.15">
      <c r="A58" s="31" t="s">
        <v>46</v>
      </c>
      <c r="B58" s="30"/>
      <c r="C58" s="30"/>
      <c r="D58" s="30"/>
      <c r="E58" s="30"/>
      <c r="F58" s="30"/>
      <c r="G58" s="30"/>
    </row>
    <row r="59" spans="1:7" x14ac:dyDescent="0.15">
      <c r="A59" s="31" t="s">
        <v>37</v>
      </c>
      <c r="B59" s="30"/>
      <c r="C59" s="30"/>
      <c r="D59" s="30"/>
      <c r="E59" s="30"/>
      <c r="F59" s="30"/>
      <c r="G59" s="30"/>
    </row>
    <row r="60" spans="1:7" x14ac:dyDescent="0.15">
      <c r="A60" s="31" t="s">
        <v>39</v>
      </c>
      <c r="B60" s="30"/>
      <c r="C60" s="30"/>
      <c r="D60" s="30"/>
      <c r="E60" s="30"/>
      <c r="F60" s="30"/>
      <c r="G60" s="30"/>
    </row>
    <row r="61" spans="1:7" x14ac:dyDescent="0.15">
      <c r="A61" s="30" t="s">
        <v>47</v>
      </c>
      <c r="B61" s="30"/>
      <c r="C61" s="30"/>
      <c r="D61" s="30"/>
      <c r="E61" s="30"/>
      <c r="F61" s="30"/>
      <c r="G61" s="30"/>
    </row>
    <row r="62" spans="1:7" x14ac:dyDescent="0.15">
      <c r="A62" s="16" t="s">
        <v>40</v>
      </c>
      <c r="B62" s="16"/>
      <c r="C62" s="16"/>
      <c r="D62" s="16"/>
      <c r="E62" s="16"/>
      <c r="F62" s="16"/>
      <c r="G62" s="16"/>
    </row>
  </sheetData>
  <mergeCells count="25">
    <mergeCell ref="E2:F2"/>
    <mergeCell ref="H2:I2"/>
    <mergeCell ref="D6:D12"/>
    <mergeCell ref="E6:E12"/>
    <mergeCell ref="C8:C12"/>
    <mergeCell ref="C6:C7"/>
    <mergeCell ref="D17:D23"/>
    <mergeCell ref="E17:E23"/>
    <mergeCell ref="D29:D35"/>
    <mergeCell ref="E29:E35"/>
    <mergeCell ref="C19:C23"/>
    <mergeCell ref="C17:C18"/>
    <mergeCell ref="C31:C35"/>
    <mergeCell ref="C29:C30"/>
    <mergeCell ref="A57:G57"/>
    <mergeCell ref="A59:G59"/>
    <mergeCell ref="A60:G60"/>
    <mergeCell ref="A61:G61"/>
    <mergeCell ref="D40:D46"/>
    <mergeCell ref="E40:E46"/>
    <mergeCell ref="A55:G55"/>
    <mergeCell ref="A56:G56"/>
    <mergeCell ref="A58:G58"/>
    <mergeCell ref="C42:C46"/>
    <mergeCell ref="C40:C41"/>
  </mergeCells>
  <phoneticPr fontId="1"/>
  <pageMargins left="0.9055118110236221" right="0.70866141732283472" top="0.74803149606299213" bottom="0.74803149606299213" header="0.31496062992125984" footer="0.31496062992125984"/>
  <pageSetup paperSize="9" scale="92"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63"/>
  <sheetViews>
    <sheetView workbookViewId="0">
      <selection activeCell="I47" sqref="I47"/>
    </sheetView>
  </sheetViews>
  <sheetFormatPr defaultRowHeight="13.5" x14ac:dyDescent="0.15"/>
  <cols>
    <col min="2" max="2" width="20.375" customWidth="1"/>
    <col min="3" max="3" width="15.25" customWidth="1"/>
    <col min="4" max="4" width="10.75" customWidth="1"/>
    <col min="5" max="5" width="10" customWidth="1"/>
    <col min="6" max="6" width="12.875" customWidth="1"/>
    <col min="7" max="7" width="10.75" customWidth="1"/>
  </cols>
  <sheetData>
    <row r="1" spans="1:9" ht="17.25" x14ac:dyDescent="0.15">
      <c r="B1" s="1" t="s">
        <v>31</v>
      </c>
      <c r="C1" s="1"/>
      <c r="D1" s="1"/>
    </row>
    <row r="2" spans="1:9" x14ac:dyDescent="0.15">
      <c r="E2" s="29" t="s">
        <v>48</v>
      </c>
      <c r="F2" s="29"/>
      <c r="H2" s="29"/>
      <c r="I2" s="29"/>
    </row>
    <row r="3" spans="1:9" x14ac:dyDescent="0.15">
      <c r="A3" s="2" t="s">
        <v>3</v>
      </c>
    </row>
    <row r="4" spans="1:9" ht="14.25" thickBot="1" x14ac:dyDescent="0.2">
      <c r="A4" s="2"/>
    </row>
    <row r="5" spans="1:9" ht="15" customHeight="1" thickBot="1" x14ac:dyDescent="0.2">
      <c r="A5" s="14" t="s">
        <v>8</v>
      </c>
      <c r="B5" s="17" t="s">
        <v>33</v>
      </c>
      <c r="C5" s="20" t="s">
        <v>34</v>
      </c>
      <c r="D5" s="18" t="s">
        <v>1</v>
      </c>
      <c r="E5" s="18" t="s">
        <v>2</v>
      </c>
      <c r="F5" s="18" t="s">
        <v>25</v>
      </c>
    </row>
    <row r="6" spans="1:9" x14ac:dyDescent="0.15">
      <c r="A6" s="6" t="s">
        <v>9</v>
      </c>
      <c r="B6" s="6">
        <v>512</v>
      </c>
      <c r="C6" s="28">
        <v>30</v>
      </c>
      <c r="D6" s="28">
        <v>820</v>
      </c>
      <c r="E6" s="28">
        <v>300</v>
      </c>
      <c r="F6" s="15">
        <f>FLOOR((B6+C$6)*1.083*10.33*0.1,1)+D$6+E$6</f>
        <v>1726</v>
      </c>
    </row>
    <row r="7" spans="1:9" ht="14.25" thickBot="1" x14ac:dyDescent="0.2">
      <c r="A7" s="11" t="s">
        <v>10</v>
      </c>
      <c r="B7" s="11">
        <v>636</v>
      </c>
      <c r="C7" s="34"/>
      <c r="D7" s="26"/>
      <c r="E7" s="26"/>
      <c r="F7" s="8">
        <f>FLOOR((B7+C$6)*1.083*10.33*0.1,1)+D$6+E$6</f>
        <v>1865</v>
      </c>
    </row>
    <row r="8" spans="1:9" x14ac:dyDescent="0.15">
      <c r="A8" s="12">
        <v>1</v>
      </c>
      <c r="B8" s="10">
        <v>682</v>
      </c>
      <c r="C8" s="28">
        <v>42</v>
      </c>
      <c r="D8" s="26"/>
      <c r="E8" s="26"/>
      <c r="F8" s="9">
        <f>FLOOR((B8+C$8)*1.083*10.33*0.1,1)+D$6+E$6</f>
        <v>1929</v>
      </c>
      <c r="H8" s="3"/>
      <c r="I8" s="3"/>
    </row>
    <row r="9" spans="1:9" x14ac:dyDescent="0.15">
      <c r="A9" s="10">
        <v>2</v>
      </c>
      <c r="B9" s="10">
        <v>749</v>
      </c>
      <c r="C9" s="34"/>
      <c r="D9" s="26"/>
      <c r="E9" s="26"/>
      <c r="F9" s="22">
        <f>FLOOR((B9+C$8)*1.083*10.33*0.1,1)+D$6+E$6</f>
        <v>2004</v>
      </c>
      <c r="H9" s="3"/>
      <c r="I9" s="3"/>
    </row>
    <row r="10" spans="1:9" x14ac:dyDescent="0.15">
      <c r="A10" s="10">
        <v>3</v>
      </c>
      <c r="B10" s="10">
        <v>822</v>
      </c>
      <c r="C10" s="34"/>
      <c r="D10" s="26"/>
      <c r="E10" s="26"/>
      <c r="F10" s="7">
        <f>FLOOR((B10+C$8)*1.083*10.33*0.1,1)+D$6+E$6</f>
        <v>2086</v>
      </c>
      <c r="H10" s="3"/>
      <c r="I10" s="3"/>
    </row>
    <row r="11" spans="1:9" x14ac:dyDescent="0.15">
      <c r="A11" s="10">
        <v>4</v>
      </c>
      <c r="B11" s="10">
        <v>889</v>
      </c>
      <c r="C11" s="34"/>
      <c r="D11" s="26"/>
      <c r="E11" s="26"/>
      <c r="F11" s="22">
        <f>FLOOR((B11+C$8)*1.083*10.33*0.1,1)+D$6+E$6</f>
        <v>2161</v>
      </c>
      <c r="H11" s="3"/>
      <c r="I11" s="3"/>
    </row>
    <row r="12" spans="1:9" ht="14.25" thickBot="1" x14ac:dyDescent="0.2">
      <c r="A12" s="11">
        <v>5</v>
      </c>
      <c r="B12" s="11">
        <v>956</v>
      </c>
      <c r="C12" s="35"/>
      <c r="D12" s="27"/>
      <c r="E12" s="27"/>
      <c r="F12" s="8">
        <f>FLOOR((B12+C$8)*1.083*10.33*0.1,1)+D$6+E$6</f>
        <v>2236</v>
      </c>
      <c r="H12" s="3"/>
      <c r="I12" s="3"/>
    </row>
    <row r="13" spans="1:9" x14ac:dyDescent="0.15">
      <c r="B13" s="4"/>
      <c r="C13" s="4"/>
      <c r="D13" s="4"/>
      <c r="E13" s="4"/>
      <c r="F13" s="4"/>
      <c r="G13" s="5"/>
      <c r="H13" s="3"/>
      <c r="I13" s="3"/>
    </row>
    <row r="14" spans="1:9" x14ac:dyDescent="0.15">
      <c r="A14" s="2" t="s">
        <v>4</v>
      </c>
    </row>
    <row r="15" spans="1:9" ht="14.25" thickBot="1" x14ac:dyDescent="0.2">
      <c r="A15" s="2"/>
    </row>
    <row r="16" spans="1:9" ht="14.25" thickBot="1" x14ac:dyDescent="0.2">
      <c r="A16" s="14" t="s">
        <v>8</v>
      </c>
      <c r="B16" s="17" t="s">
        <v>33</v>
      </c>
      <c r="C16" s="20" t="s">
        <v>34</v>
      </c>
      <c r="D16" s="18" t="s">
        <v>1</v>
      </c>
      <c r="E16" s="18" t="s">
        <v>2</v>
      </c>
      <c r="F16" s="18" t="s">
        <v>25</v>
      </c>
    </row>
    <row r="17" spans="1:9" x14ac:dyDescent="0.15">
      <c r="A17" s="6" t="s">
        <v>9</v>
      </c>
      <c r="B17" s="6">
        <v>512</v>
      </c>
      <c r="C17" s="28">
        <v>30</v>
      </c>
      <c r="D17" s="28">
        <v>820</v>
      </c>
      <c r="E17" s="28">
        <v>390</v>
      </c>
      <c r="F17" s="21">
        <f>FLOOR((B17+C$17)*1.083*10.33*0.1,1)+D$17+E$17</f>
        <v>1816</v>
      </c>
    </row>
    <row r="18" spans="1:9" ht="14.25" thickBot="1" x14ac:dyDescent="0.2">
      <c r="A18" s="11" t="s">
        <v>10</v>
      </c>
      <c r="B18" s="11">
        <v>636</v>
      </c>
      <c r="C18" s="34"/>
      <c r="D18" s="26"/>
      <c r="E18" s="26"/>
      <c r="F18" s="8">
        <f>FLOOR((B18+C$17)*1.083*10.33*0.1,1)+D$17+E$17</f>
        <v>1955</v>
      </c>
      <c r="H18" s="3"/>
      <c r="I18" s="3"/>
    </row>
    <row r="19" spans="1:9" x14ac:dyDescent="0.15">
      <c r="A19" s="12">
        <v>1</v>
      </c>
      <c r="B19" s="10">
        <v>682</v>
      </c>
      <c r="C19" s="28">
        <v>42</v>
      </c>
      <c r="D19" s="26"/>
      <c r="E19" s="26"/>
      <c r="F19" s="9">
        <f>FLOOR((B19+C$19)*1.083*10.33*0.1,1)+D$17+E$17</f>
        <v>2019</v>
      </c>
      <c r="H19" s="3"/>
      <c r="I19" s="3"/>
    </row>
    <row r="20" spans="1:9" x14ac:dyDescent="0.15">
      <c r="A20" s="10">
        <v>2</v>
      </c>
      <c r="B20" s="10">
        <v>749</v>
      </c>
      <c r="C20" s="34"/>
      <c r="D20" s="26"/>
      <c r="E20" s="26"/>
      <c r="F20" s="7">
        <f>FLOOR((B20+C$170)*1.083*10.33*0.1,1)+D$17+E$17</f>
        <v>2047</v>
      </c>
      <c r="H20" s="3"/>
      <c r="I20" s="3"/>
    </row>
    <row r="21" spans="1:9" x14ac:dyDescent="0.15">
      <c r="A21" s="10">
        <v>3</v>
      </c>
      <c r="B21" s="10">
        <v>822</v>
      </c>
      <c r="C21" s="34"/>
      <c r="D21" s="26"/>
      <c r="E21" s="26"/>
      <c r="F21" s="7">
        <f>FLOOR((B21+C$19)*1.083*10.33*0.1,1)+D$17+E$17</f>
        <v>2176</v>
      </c>
      <c r="H21" s="3"/>
      <c r="I21" s="3"/>
    </row>
    <row r="22" spans="1:9" x14ac:dyDescent="0.15">
      <c r="A22" s="10">
        <v>4</v>
      </c>
      <c r="B22" s="10">
        <v>889</v>
      </c>
      <c r="C22" s="34"/>
      <c r="D22" s="26"/>
      <c r="E22" s="26"/>
      <c r="F22" s="22">
        <f>FLOOR((B22+C$19)*1.083*10.33*0.1,1)+D$17+E$17</f>
        <v>2251</v>
      </c>
      <c r="H22" s="3"/>
      <c r="I22" s="3"/>
    </row>
    <row r="23" spans="1:9" ht="14.25" thickBot="1" x14ac:dyDescent="0.2">
      <c r="A23" s="11">
        <v>5</v>
      </c>
      <c r="B23" s="11">
        <v>956</v>
      </c>
      <c r="C23" s="35"/>
      <c r="D23" s="27"/>
      <c r="E23" s="27"/>
      <c r="F23" s="8">
        <f>FLOOR((B23+C$19)*1.083*10.33*0.1,1)+D$17+E$17</f>
        <v>2326</v>
      </c>
      <c r="H23" s="3"/>
      <c r="I23" s="3"/>
    </row>
    <row r="24" spans="1:9" x14ac:dyDescent="0.15">
      <c r="B24" s="4"/>
      <c r="C24" s="4"/>
      <c r="D24" s="4"/>
      <c r="E24" s="4"/>
      <c r="F24" s="4"/>
      <c r="G24" s="5"/>
      <c r="H24" s="3"/>
      <c r="I24" s="3"/>
    </row>
    <row r="26" spans="1:9" x14ac:dyDescent="0.15">
      <c r="A26" s="2" t="s">
        <v>7</v>
      </c>
    </row>
    <row r="27" spans="1:9" ht="14.25" thickBot="1" x14ac:dyDescent="0.2">
      <c r="A27" s="2"/>
    </row>
    <row r="28" spans="1:9" ht="14.25" thickBot="1" x14ac:dyDescent="0.2">
      <c r="A28" s="14" t="s">
        <v>8</v>
      </c>
      <c r="B28" s="17" t="s">
        <v>33</v>
      </c>
      <c r="C28" s="20" t="s">
        <v>34</v>
      </c>
      <c r="D28" s="18" t="s">
        <v>1</v>
      </c>
      <c r="E28" s="18" t="s">
        <v>2</v>
      </c>
      <c r="F28" s="18" t="s">
        <v>25</v>
      </c>
    </row>
    <row r="29" spans="1:9" x14ac:dyDescent="0.15">
      <c r="A29" s="6" t="s">
        <v>9</v>
      </c>
      <c r="B29" s="6">
        <v>512</v>
      </c>
      <c r="C29" s="28">
        <v>30</v>
      </c>
      <c r="D29" s="28">
        <v>1310</v>
      </c>
      <c r="E29" s="28">
        <v>650</v>
      </c>
      <c r="F29" s="21">
        <f>FLOOR((B29+C$29)*1.083*10.33*0.1,1)+D$29+E$29</f>
        <v>2566</v>
      </c>
    </row>
    <row r="30" spans="1:9" ht="14.25" thickBot="1" x14ac:dyDescent="0.2">
      <c r="A30" s="11" t="s">
        <v>10</v>
      </c>
      <c r="B30" s="11">
        <v>636</v>
      </c>
      <c r="C30" s="34"/>
      <c r="D30" s="26"/>
      <c r="E30" s="32"/>
      <c r="F30" s="8">
        <f>FLOOR((B30+C$29)*1.083*10.33*0.1,1)+D$29+E$29</f>
        <v>2705</v>
      </c>
      <c r="H30" s="3"/>
      <c r="I30" s="3"/>
    </row>
    <row r="31" spans="1:9" x14ac:dyDescent="0.15">
      <c r="A31" s="12">
        <v>1</v>
      </c>
      <c r="B31" s="10">
        <v>682</v>
      </c>
      <c r="C31" s="28">
        <v>42</v>
      </c>
      <c r="D31" s="26"/>
      <c r="E31" s="26"/>
      <c r="F31" s="21">
        <f>FLOOR((B31+C$31)*1.083*10.33*0.1,1)+D$29+E$29</f>
        <v>2769</v>
      </c>
      <c r="H31" s="3"/>
      <c r="I31" s="3"/>
    </row>
    <row r="32" spans="1:9" x14ac:dyDescent="0.15">
      <c r="A32" s="10">
        <v>2</v>
      </c>
      <c r="B32" s="10">
        <v>749</v>
      </c>
      <c r="C32" s="34"/>
      <c r="D32" s="26"/>
      <c r="E32" s="26"/>
      <c r="F32" s="7">
        <f>FLOOR((B32+C$31)*1.083*10.33*0.1,1)+D$29+E$29</f>
        <v>2844</v>
      </c>
      <c r="H32" s="3"/>
      <c r="I32" s="3"/>
    </row>
    <row r="33" spans="1:9" x14ac:dyDescent="0.15">
      <c r="A33" s="10">
        <v>3</v>
      </c>
      <c r="B33" s="10">
        <v>822</v>
      </c>
      <c r="C33" s="34"/>
      <c r="D33" s="26"/>
      <c r="E33" s="26"/>
      <c r="F33" s="7">
        <f>FLOOR((B33+C$31)*1.083*10.33*0.1,1)+D$29+E$29</f>
        <v>2926</v>
      </c>
      <c r="H33" s="3"/>
      <c r="I33" s="3"/>
    </row>
    <row r="34" spans="1:9" x14ac:dyDescent="0.15">
      <c r="A34" s="10">
        <v>4</v>
      </c>
      <c r="B34" s="10">
        <v>889</v>
      </c>
      <c r="C34" s="34"/>
      <c r="D34" s="26"/>
      <c r="E34" s="26"/>
      <c r="F34" s="7">
        <f>FLOOR((B34+C$31)*1.083*10.33*0.1,1)+D$29+E$29</f>
        <v>3001</v>
      </c>
      <c r="H34" s="3"/>
      <c r="I34" s="3"/>
    </row>
    <row r="35" spans="1:9" ht="14.25" thickBot="1" x14ac:dyDescent="0.2">
      <c r="A35" s="11">
        <v>5</v>
      </c>
      <c r="B35" s="11">
        <v>956</v>
      </c>
      <c r="C35" s="35"/>
      <c r="D35" s="27"/>
      <c r="E35" s="27"/>
      <c r="F35" s="8">
        <f>FLOOR((B35+C$31)*1.083*10.33*0.1,1)+D$29+E$29</f>
        <v>3076</v>
      </c>
      <c r="H35" s="3"/>
      <c r="I35" s="3"/>
    </row>
    <row r="37" spans="1:9" x14ac:dyDescent="0.15">
      <c r="A37" s="2" t="s">
        <v>5</v>
      </c>
    </row>
    <row r="38" spans="1:9" ht="14.25" thickBot="1" x14ac:dyDescent="0.2">
      <c r="A38" s="2"/>
    </row>
    <row r="39" spans="1:9" ht="14.25" thickBot="1" x14ac:dyDescent="0.2">
      <c r="A39" s="14" t="s">
        <v>8</v>
      </c>
      <c r="B39" s="17" t="s">
        <v>33</v>
      </c>
      <c r="C39" s="20" t="s">
        <v>34</v>
      </c>
      <c r="D39" s="18" t="s">
        <v>1</v>
      </c>
      <c r="E39" s="18" t="s">
        <v>2</v>
      </c>
      <c r="F39" s="18" t="s">
        <v>25</v>
      </c>
      <c r="G39" s="18" t="s">
        <v>26</v>
      </c>
    </row>
    <row r="40" spans="1:9" x14ac:dyDescent="0.15">
      <c r="A40" s="6" t="s">
        <v>9</v>
      </c>
      <c r="B40" s="6">
        <v>512</v>
      </c>
      <c r="C40" s="28">
        <v>30</v>
      </c>
      <c r="D40" s="28">
        <v>1970</v>
      </c>
      <c r="E40" s="28">
        <v>1420</v>
      </c>
      <c r="F40" s="21">
        <f>FLOOR((B40+C$40)*1.083*10.33*0.1,1)+D$40+E$40</f>
        <v>3996</v>
      </c>
      <c r="G40" s="21">
        <f>FLOOR((B40+C$40)*1.083*10.33*0.2,1)+D$40+E$40</f>
        <v>4602</v>
      </c>
    </row>
    <row r="41" spans="1:9" ht="14.25" thickBot="1" x14ac:dyDescent="0.2">
      <c r="A41" s="11" t="s">
        <v>10</v>
      </c>
      <c r="B41" s="11">
        <v>636</v>
      </c>
      <c r="C41" s="34"/>
      <c r="D41" s="26"/>
      <c r="E41" s="26"/>
      <c r="F41" s="8">
        <f>FLOOR((B41+C$40)*1.083*10.33*0.1,1)+D$40+E$40</f>
        <v>4135</v>
      </c>
      <c r="G41" s="8">
        <f>FLOOR((B41+C$40)*1.083*10.33*0.2,1)+D$40+E$40</f>
        <v>4880</v>
      </c>
      <c r="H41" s="3"/>
      <c r="I41" s="3"/>
    </row>
    <row r="42" spans="1:9" x14ac:dyDescent="0.15">
      <c r="A42" s="12">
        <v>1</v>
      </c>
      <c r="B42" s="10">
        <v>682</v>
      </c>
      <c r="C42" s="28">
        <v>42</v>
      </c>
      <c r="D42" s="26"/>
      <c r="E42" s="26"/>
      <c r="F42" s="21">
        <f>FLOOR((B42+C$42)*1.083*10.33*0.1,1)+D$40+E$40</f>
        <v>4199</v>
      </c>
      <c r="G42" s="21">
        <f>FLOOR((B42+C$42)*1.083*10.33*0.2,1)+D$40+E$40</f>
        <v>5009</v>
      </c>
      <c r="H42" s="3"/>
      <c r="I42" s="3"/>
    </row>
    <row r="43" spans="1:9" x14ac:dyDescent="0.15">
      <c r="A43" s="10">
        <v>2</v>
      </c>
      <c r="B43" s="10">
        <v>749</v>
      </c>
      <c r="C43" s="34"/>
      <c r="D43" s="26"/>
      <c r="E43" s="26"/>
      <c r="F43" s="7">
        <f>FLOOR((B43+C$42)*1.083*10.33*0.1,1)+D$40+E$40</f>
        <v>4274</v>
      </c>
      <c r="G43" s="7">
        <f>FLOOR((B43+C$42)*1.083*10.33*0.2,1)+D$40+E$40</f>
        <v>5159</v>
      </c>
      <c r="H43" s="3"/>
      <c r="I43" s="3"/>
    </row>
    <row r="44" spans="1:9" x14ac:dyDescent="0.15">
      <c r="A44" s="10">
        <v>3</v>
      </c>
      <c r="B44" s="10">
        <v>822</v>
      </c>
      <c r="C44" s="34"/>
      <c r="D44" s="26"/>
      <c r="E44" s="26"/>
      <c r="F44" s="7">
        <f>FLOOR((B44+C$42)*1.083*10.33*0.1,1)+D$40+E$40</f>
        <v>4356</v>
      </c>
      <c r="G44" s="7">
        <f>FLOOR((B44+C$42)*1.083*10.33*0.2,1)+D$40+E$40</f>
        <v>5323</v>
      </c>
      <c r="H44" s="3"/>
      <c r="I44" s="3"/>
    </row>
    <row r="45" spans="1:9" x14ac:dyDescent="0.15">
      <c r="A45" s="10">
        <v>4</v>
      </c>
      <c r="B45" s="10">
        <v>889</v>
      </c>
      <c r="C45" s="34"/>
      <c r="D45" s="26"/>
      <c r="E45" s="26"/>
      <c r="F45" s="22">
        <f>FLOOR((B45+C$42)*1.083*10.33*0.1,1)+D$40+E$40</f>
        <v>4431</v>
      </c>
      <c r="G45" s="7">
        <f>FLOOR((B45+C$42)*1.083*10.33*0.2,1)+D$40+E$40</f>
        <v>5473</v>
      </c>
      <c r="H45" s="3"/>
      <c r="I45" s="3"/>
    </row>
    <row r="46" spans="1:9" ht="14.25" thickBot="1" x14ac:dyDescent="0.2">
      <c r="A46" s="11">
        <v>5</v>
      </c>
      <c r="B46" s="11">
        <v>956</v>
      </c>
      <c r="C46" s="35"/>
      <c r="D46" s="27"/>
      <c r="E46" s="27"/>
      <c r="F46" s="8">
        <f>FLOOR((B46+C$42)*1.083*10.33*0.1,1)+D$40+E$40</f>
        <v>4506</v>
      </c>
      <c r="G46" s="8">
        <f>FLOOR((B46+C$42)*1.083*10.33*0.2,1)+D$40+E$40</f>
        <v>5623</v>
      </c>
      <c r="H46" s="3"/>
      <c r="I46" s="3"/>
    </row>
    <row r="47" spans="1:9" ht="14.25" thickBot="1" x14ac:dyDescent="0.2">
      <c r="B47" s="4"/>
      <c r="C47" s="4"/>
      <c r="D47" s="4"/>
      <c r="E47" s="4"/>
      <c r="F47" s="14" t="s">
        <v>8</v>
      </c>
      <c r="G47" s="18" t="s">
        <v>51</v>
      </c>
      <c r="H47" s="3"/>
      <c r="I47" s="3"/>
    </row>
    <row r="48" spans="1:9" x14ac:dyDescent="0.15">
      <c r="B48" s="13"/>
      <c r="C48" s="13"/>
      <c r="D48" s="13"/>
      <c r="E48" s="13"/>
      <c r="F48" s="6" t="s">
        <v>9</v>
      </c>
      <c r="G48" s="21">
        <f>FLOOR((B40+C$40)*1.083*10.33*0.3,1)+D$40+E$40</f>
        <v>5209</v>
      </c>
    </row>
    <row r="49" spans="1:7" ht="14.25" thickBot="1" x14ac:dyDescent="0.2">
      <c r="A49" s="13" t="s">
        <v>6</v>
      </c>
      <c r="B49" s="13"/>
      <c r="C49" s="13"/>
      <c r="D49" s="13"/>
      <c r="E49" s="13"/>
      <c r="F49" s="11" t="s">
        <v>10</v>
      </c>
      <c r="G49" s="8">
        <f>FLOOR((B41+C$40)*1.083*10.33*0.3,1)+D$40+E$40</f>
        <v>5625</v>
      </c>
    </row>
    <row r="50" spans="1:7" x14ac:dyDescent="0.15">
      <c r="A50" s="13" t="s">
        <v>14</v>
      </c>
      <c r="B50" s="13"/>
      <c r="C50" s="13"/>
      <c r="D50" s="13"/>
      <c r="E50" s="13"/>
      <c r="F50" s="12">
        <v>1</v>
      </c>
      <c r="G50" s="21">
        <f>FLOOR((B42+C$42)*1.083*10.33*0.3,1)+D$40+E$40</f>
        <v>5819</v>
      </c>
    </row>
    <row r="51" spans="1:7" x14ac:dyDescent="0.15">
      <c r="A51" s="13" t="s">
        <v>49</v>
      </c>
      <c r="B51" s="13"/>
      <c r="C51" s="13"/>
      <c r="D51" s="13"/>
      <c r="E51" s="13"/>
      <c r="F51" s="10">
        <v>2</v>
      </c>
      <c r="G51" s="7">
        <f>FLOOR((B43+C$42)*1.083*10.33*0.3,1)+D$40+E$40</f>
        <v>6044</v>
      </c>
    </row>
    <row r="52" spans="1:7" x14ac:dyDescent="0.15">
      <c r="A52" s="13" t="s">
        <v>50</v>
      </c>
      <c r="B52" s="13"/>
      <c r="C52" s="13"/>
      <c r="D52" s="13"/>
      <c r="E52" s="13"/>
      <c r="F52" s="10">
        <v>3</v>
      </c>
      <c r="G52" s="7">
        <f>FLOOR((B44+C$42)*1.083*10.33*0.3,1)+D$40+E$40</f>
        <v>6289</v>
      </c>
    </row>
    <row r="53" spans="1:7" x14ac:dyDescent="0.15">
      <c r="A53" s="13" t="s">
        <v>11</v>
      </c>
      <c r="B53" s="13"/>
      <c r="C53" s="13"/>
      <c r="D53" s="13"/>
      <c r="E53" s="13"/>
      <c r="F53" s="10">
        <v>4</v>
      </c>
      <c r="G53" s="7">
        <f>FLOOR((B45+C$42)*1.083*10.33*0.3,1)+D$40+E$40</f>
        <v>6514</v>
      </c>
    </row>
    <row r="54" spans="1:7" ht="14.25" thickBot="1" x14ac:dyDescent="0.2">
      <c r="A54" s="13" t="s">
        <v>12</v>
      </c>
      <c r="B54" s="13"/>
      <c r="C54" s="13"/>
      <c r="D54" s="13"/>
      <c r="E54" s="13"/>
      <c r="F54" s="11">
        <v>5</v>
      </c>
      <c r="G54" s="8">
        <f>FLOOR((B46+C$42)*1.083*10.33*0.3,1)+D$40+E$40</f>
        <v>6739</v>
      </c>
    </row>
    <row r="55" spans="1:7" x14ac:dyDescent="0.15">
      <c r="A55" s="13" t="s">
        <v>13</v>
      </c>
      <c r="B55" s="13"/>
      <c r="C55" s="13"/>
      <c r="D55" s="13"/>
      <c r="E55" s="13"/>
      <c r="F55" s="13"/>
      <c r="G55" s="13"/>
    </row>
    <row r="56" spans="1:7" x14ac:dyDescent="0.15">
      <c r="A56" s="33"/>
      <c r="B56" s="33"/>
      <c r="C56" s="33"/>
      <c r="D56" s="33"/>
      <c r="E56" s="33"/>
      <c r="F56" s="33"/>
      <c r="G56" s="33"/>
    </row>
    <row r="57" spans="1:7" x14ac:dyDescent="0.15">
      <c r="A57" s="31" t="s">
        <v>30</v>
      </c>
      <c r="B57" s="30"/>
      <c r="C57" s="30"/>
      <c r="D57" s="30"/>
      <c r="E57" s="30"/>
      <c r="F57" s="30"/>
      <c r="G57" s="30"/>
    </row>
    <row r="58" spans="1:7" x14ac:dyDescent="0.15">
      <c r="A58" s="31" t="s">
        <v>45</v>
      </c>
      <c r="B58" s="30"/>
      <c r="C58" s="30"/>
      <c r="D58" s="30"/>
      <c r="E58" s="30"/>
      <c r="F58" s="30"/>
      <c r="G58" s="30"/>
    </row>
    <row r="59" spans="1:7" x14ac:dyDescent="0.15">
      <c r="A59" s="31" t="s">
        <v>46</v>
      </c>
      <c r="B59" s="30"/>
      <c r="C59" s="30"/>
      <c r="D59" s="30"/>
      <c r="E59" s="30"/>
      <c r="F59" s="30"/>
      <c r="G59" s="30"/>
    </row>
    <row r="60" spans="1:7" x14ac:dyDescent="0.15">
      <c r="A60" s="31" t="s">
        <v>37</v>
      </c>
      <c r="B60" s="30"/>
      <c r="C60" s="30"/>
      <c r="D60" s="30"/>
      <c r="E60" s="30"/>
      <c r="F60" s="30"/>
      <c r="G60" s="30"/>
    </row>
    <row r="61" spans="1:7" x14ac:dyDescent="0.15">
      <c r="A61" s="31" t="s">
        <v>39</v>
      </c>
      <c r="B61" s="30"/>
      <c r="C61" s="30"/>
      <c r="D61" s="30"/>
      <c r="E61" s="30"/>
      <c r="F61" s="30"/>
      <c r="G61" s="30"/>
    </row>
    <row r="62" spans="1:7" x14ac:dyDescent="0.15">
      <c r="A62" s="30" t="s">
        <v>47</v>
      </c>
      <c r="B62" s="30"/>
      <c r="C62" s="30"/>
      <c r="D62" s="30"/>
      <c r="E62" s="30"/>
      <c r="F62" s="30"/>
      <c r="G62" s="30"/>
    </row>
    <row r="63" spans="1:7" x14ac:dyDescent="0.15">
      <c r="A63" s="16" t="s">
        <v>40</v>
      </c>
      <c r="B63" s="16"/>
      <c r="C63" s="16"/>
      <c r="D63" s="16"/>
      <c r="E63" s="16"/>
      <c r="F63" s="16"/>
      <c r="G63" s="16"/>
    </row>
  </sheetData>
  <mergeCells count="25">
    <mergeCell ref="A58:G58"/>
    <mergeCell ref="A59:G59"/>
    <mergeCell ref="A60:G60"/>
    <mergeCell ref="A61:G61"/>
    <mergeCell ref="A62:G62"/>
    <mergeCell ref="A57:G57"/>
    <mergeCell ref="C17:C18"/>
    <mergeCell ref="D17:D23"/>
    <mergeCell ref="E17:E23"/>
    <mergeCell ref="C19:C23"/>
    <mergeCell ref="C29:C30"/>
    <mergeCell ref="D29:D35"/>
    <mergeCell ref="E29:E35"/>
    <mergeCell ref="C31:C35"/>
    <mergeCell ref="C40:C41"/>
    <mergeCell ref="D40:D46"/>
    <mergeCell ref="E40:E46"/>
    <mergeCell ref="C42:C46"/>
    <mergeCell ref="A56:G56"/>
    <mergeCell ref="E2:F2"/>
    <mergeCell ref="H2:I2"/>
    <mergeCell ref="C6:C7"/>
    <mergeCell ref="D6:D12"/>
    <mergeCell ref="E6:E12"/>
    <mergeCell ref="C8:C12"/>
  </mergeCells>
  <phoneticPr fontId="1"/>
  <pageMargins left="0.9055118110236221" right="0.70866141732283472" top="0.74803149606299213" bottom="0.35433070866141736" header="0.31496062992125984" footer="0.31496062992125984"/>
  <pageSetup paperSize="9" scale="92"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63"/>
  <sheetViews>
    <sheetView workbookViewId="0">
      <selection activeCell="A55" sqref="A55:G55"/>
    </sheetView>
  </sheetViews>
  <sheetFormatPr defaultRowHeight="13.5" x14ac:dyDescent="0.15"/>
  <cols>
    <col min="2" max="2" width="20.375" customWidth="1"/>
    <col min="3" max="3" width="15.25" customWidth="1"/>
    <col min="4" max="4" width="10.75" customWidth="1"/>
    <col min="5" max="5" width="10" customWidth="1"/>
    <col min="6" max="6" width="12.875" customWidth="1"/>
    <col min="7" max="7" width="10.75" customWidth="1"/>
  </cols>
  <sheetData>
    <row r="1" spans="1:9" ht="17.25" x14ac:dyDescent="0.15">
      <c r="B1" s="1" t="s">
        <v>31</v>
      </c>
      <c r="C1" s="1"/>
      <c r="D1" s="1"/>
    </row>
    <row r="2" spans="1:9" x14ac:dyDescent="0.15">
      <c r="E2" s="29" t="s">
        <v>52</v>
      </c>
      <c r="F2" s="29"/>
      <c r="H2" s="29"/>
      <c r="I2" s="29"/>
    </row>
    <row r="3" spans="1:9" x14ac:dyDescent="0.15">
      <c r="A3" s="2" t="s">
        <v>3</v>
      </c>
    </row>
    <row r="4" spans="1:9" ht="14.25" thickBot="1" x14ac:dyDescent="0.2">
      <c r="A4" s="2"/>
    </row>
    <row r="5" spans="1:9" ht="15" customHeight="1" thickBot="1" x14ac:dyDescent="0.2">
      <c r="A5" s="14" t="s">
        <v>8</v>
      </c>
      <c r="B5" s="17" t="s">
        <v>33</v>
      </c>
      <c r="C5" s="20" t="s">
        <v>34</v>
      </c>
      <c r="D5" s="18" t="s">
        <v>1</v>
      </c>
      <c r="E5" s="18" t="s">
        <v>2</v>
      </c>
      <c r="F5" s="18" t="s">
        <v>25</v>
      </c>
    </row>
    <row r="6" spans="1:9" x14ac:dyDescent="0.15">
      <c r="A6" s="6" t="s">
        <v>9</v>
      </c>
      <c r="B6" s="6">
        <v>514</v>
      </c>
      <c r="C6" s="28">
        <v>30</v>
      </c>
      <c r="D6" s="28">
        <v>820</v>
      </c>
      <c r="E6" s="28">
        <v>300</v>
      </c>
      <c r="F6" s="15">
        <f>624+D6+E6</f>
        <v>1744</v>
      </c>
    </row>
    <row r="7" spans="1:9" ht="14.25" thickBot="1" x14ac:dyDescent="0.2">
      <c r="A7" s="11" t="s">
        <v>10</v>
      </c>
      <c r="B7" s="11">
        <v>638</v>
      </c>
      <c r="C7" s="34"/>
      <c r="D7" s="26"/>
      <c r="E7" s="26"/>
      <c r="F7" s="8">
        <f>766+D6+E6</f>
        <v>1886</v>
      </c>
    </row>
    <row r="8" spans="1:9" x14ac:dyDescent="0.15">
      <c r="A8" s="12">
        <v>1</v>
      </c>
      <c r="B8" s="10">
        <v>684</v>
      </c>
      <c r="C8" s="28">
        <v>60</v>
      </c>
      <c r="D8" s="26"/>
      <c r="E8" s="26"/>
      <c r="F8" s="9">
        <f>854+D6+E6</f>
        <v>1974</v>
      </c>
      <c r="H8" s="3"/>
      <c r="I8" s="3"/>
    </row>
    <row r="9" spans="1:9" x14ac:dyDescent="0.15">
      <c r="A9" s="10">
        <v>2</v>
      </c>
      <c r="B9" s="10">
        <v>751</v>
      </c>
      <c r="C9" s="34"/>
      <c r="D9" s="26"/>
      <c r="E9" s="26"/>
      <c r="F9" s="22">
        <f>930+D6+E6</f>
        <v>2050</v>
      </c>
      <c r="H9" s="3"/>
      <c r="I9" s="3"/>
    </row>
    <row r="10" spans="1:9" x14ac:dyDescent="0.15">
      <c r="A10" s="10">
        <v>3</v>
      </c>
      <c r="B10" s="10">
        <v>824</v>
      </c>
      <c r="C10" s="34"/>
      <c r="D10" s="26"/>
      <c r="E10" s="26"/>
      <c r="F10" s="7">
        <f>1014+D6+E6</f>
        <v>2134</v>
      </c>
      <c r="H10" s="3"/>
      <c r="I10" s="3"/>
    </row>
    <row r="11" spans="1:9" x14ac:dyDescent="0.15">
      <c r="A11" s="10">
        <v>4</v>
      </c>
      <c r="B11" s="10">
        <v>892</v>
      </c>
      <c r="C11" s="34"/>
      <c r="D11" s="26"/>
      <c r="E11" s="26"/>
      <c r="F11" s="22">
        <f>1092+D6+E6</f>
        <v>2212</v>
      </c>
      <c r="H11" s="3"/>
      <c r="I11" s="3"/>
    </row>
    <row r="12" spans="1:9" ht="14.25" thickBot="1" x14ac:dyDescent="0.2">
      <c r="A12" s="11">
        <v>5</v>
      </c>
      <c r="B12" s="11">
        <v>959</v>
      </c>
      <c r="C12" s="35"/>
      <c r="D12" s="27"/>
      <c r="E12" s="27"/>
      <c r="F12" s="8">
        <f>1170+D6+E6</f>
        <v>2290</v>
      </c>
      <c r="H12" s="3"/>
      <c r="I12" s="3"/>
    </row>
    <row r="13" spans="1:9" x14ac:dyDescent="0.15">
      <c r="B13" s="4"/>
      <c r="C13" s="4"/>
      <c r="D13" s="4"/>
      <c r="E13" s="4"/>
      <c r="F13" s="4"/>
      <c r="G13" s="5"/>
      <c r="H13" s="3"/>
      <c r="I13" s="3"/>
    </row>
    <row r="14" spans="1:9" x14ac:dyDescent="0.15">
      <c r="A14" s="2" t="s">
        <v>4</v>
      </c>
    </row>
    <row r="15" spans="1:9" ht="14.25" thickBot="1" x14ac:dyDescent="0.2">
      <c r="A15" s="2"/>
    </row>
    <row r="16" spans="1:9" ht="14.25" thickBot="1" x14ac:dyDescent="0.2">
      <c r="A16" s="14" t="s">
        <v>8</v>
      </c>
      <c r="B16" s="17" t="s">
        <v>33</v>
      </c>
      <c r="C16" s="20" t="s">
        <v>34</v>
      </c>
      <c r="D16" s="18" t="s">
        <v>1</v>
      </c>
      <c r="E16" s="18" t="s">
        <v>2</v>
      </c>
      <c r="F16" s="18" t="s">
        <v>25</v>
      </c>
    </row>
    <row r="17" spans="1:9" x14ac:dyDescent="0.15">
      <c r="A17" s="6" t="s">
        <v>9</v>
      </c>
      <c r="B17" s="6">
        <v>514</v>
      </c>
      <c r="C17" s="28">
        <v>30</v>
      </c>
      <c r="D17" s="28">
        <v>820</v>
      </c>
      <c r="E17" s="28">
        <v>390</v>
      </c>
      <c r="F17" s="15">
        <f>624+D17+E17</f>
        <v>1834</v>
      </c>
    </row>
    <row r="18" spans="1:9" ht="14.25" thickBot="1" x14ac:dyDescent="0.2">
      <c r="A18" s="11" t="s">
        <v>10</v>
      </c>
      <c r="B18" s="11">
        <v>638</v>
      </c>
      <c r="C18" s="34"/>
      <c r="D18" s="26"/>
      <c r="E18" s="26"/>
      <c r="F18" s="8">
        <f>766+D17+E17</f>
        <v>1976</v>
      </c>
      <c r="H18" s="3"/>
      <c r="I18" s="3"/>
    </row>
    <row r="19" spans="1:9" x14ac:dyDescent="0.15">
      <c r="A19" s="12">
        <v>1</v>
      </c>
      <c r="B19" s="10">
        <v>684</v>
      </c>
      <c r="C19" s="28">
        <v>60</v>
      </c>
      <c r="D19" s="26"/>
      <c r="E19" s="26"/>
      <c r="F19" s="9">
        <f>854+D17+E17</f>
        <v>2064</v>
      </c>
      <c r="H19" s="3"/>
      <c r="I19" s="3"/>
    </row>
    <row r="20" spans="1:9" x14ac:dyDescent="0.15">
      <c r="A20" s="10">
        <v>2</v>
      </c>
      <c r="B20" s="10">
        <v>751</v>
      </c>
      <c r="C20" s="34"/>
      <c r="D20" s="26"/>
      <c r="E20" s="26"/>
      <c r="F20" s="22">
        <f>930+D17+E17</f>
        <v>2140</v>
      </c>
      <c r="H20" s="3"/>
      <c r="I20" s="3"/>
    </row>
    <row r="21" spans="1:9" x14ac:dyDescent="0.15">
      <c r="A21" s="10">
        <v>3</v>
      </c>
      <c r="B21" s="10">
        <v>824</v>
      </c>
      <c r="C21" s="34"/>
      <c r="D21" s="26"/>
      <c r="E21" s="26"/>
      <c r="F21" s="7">
        <f>1014+D17+E17</f>
        <v>2224</v>
      </c>
      <c r="H21" s="3"/>
      <c r="I21" s="3"/>
    </row>
    <row r="22" spans="1:9" x14ac:dyDescent="0.15">
      <c r="A22" s="10">
        <v>4</v>
      </c>
      <c r="B22" s="10">
        <v>892</v>
      </c>
      <c r="C22" s="34"/>
      <c r="D22" s="26"/>
      <c r="E22" s="26"/>
      <c r="F22" s="22">
        <f>1092+D17+E17</f>
        <v>2302</v>
      </c>
      <c r="H22" s="3"/>
      <c r="I22" s="3"/>
    </row>
    <row r="23" spans="1:9" ht="14.25" thickBot="1" x14ac:dyDescent="0.2">
      <c r="A23" s="11">
        <v>5</v>
      </c>
      <c r="B23" s="11">
        <v>959</v>
      </c>
      <c r="C23" s="35"/>
      <c r="D23" s="27"/>
      <c r="E23" s="27"/>
      <c r="F23" s="8">
        <f>1170+D17+E17</f>
        <v>2380</v>
      </c>
      <c r="H23" s="3"/>
      <c r="I23" s="3"/>
    </row>
    <row r="24" spans="1:9" x14ac:dyDescent="0.15">
      <c r="B24" s="4"/>
      <c r="C24" s="4"/>
      <c r="D24" s="4"/>
      <c r="E24" s="4"/>
      <c r="F24" s="4"/>
      <c r="G24" s="5"/>
      <c r="H24" s="3"/>
      <c r="I24" s="3"/>
    </row>
    <row r="26" spans="1:9" x14ac:dyDescent="0.15">
      <c r="A26" s="2" t="s">
        <v>7</v>
      </c>
    </row>
    <row r="27" spans="1:9" ht="14.25" thickBot="1" x14ac:dyDescent="0.2">
      <c r="A27" s="2"/>
    </row>
    <row r="28" spans="1:9" ht="14.25" thickBot="1" x14ac:dyDescent="0.2">
      <c r="A28" s="14" t="s">
        <v>8</v>
      </c>
      <c r="B28" s="17" t="s">
        <v>33</v>
      </c>
      <c r="C28" s="20" t="s">
        <v>34</v>
      </c>
      <c r="D28" s="18" t="s">
        <v>1</v>
      </c>
      <c r="E28" s="18" t="s">
        <v>2</v>
      </c>
      <c r="F28" s="18" t="s">
        <v>25</v>
      </c>
    </row>
    <row r="29" spans="1:9" x14ac:dyDescent="0.15">
      <c r="A29" s="6" t="s">
        <v>9</v>
      </c>
      <c r="B29" s="6">
        <v>514</v>
      </c>
      <c r="C29" s="28">
        <v>30</v>
      </c>
      <c r="D29" s="28">
        <v>1310</v>
      </c>
      <c r="E29" s="28">
        <v>650</v>
      </c>
      <c r="F29" s="15">
        <f>624+D29+E29</f>
        <v>2584</v>
      </c>
    </row>
    <row r="30" spans="1:9" ht="14.25" thickBot="1" x14ac:dyDescent="0.2">
      <c r="A30" s="11" t="s">
        <v>10</v>
      </c>
      <c r="B30" s="11">
        <v>638</v>
      </c>
      <c r="C30" s="34"/>
      <c r="D30" s="26"/>
      <c r="E30" s="32"/>
      <c r="F30" s="8">
        <f>766+D29+E29</f>
        <v>2726</v>
      </c>
      <c r="H30" s="3"/>
      <c r="I30" s="3"/>
    </row>
    <row r="31" spans="1:9" x14ac:dyDescent="0.15">
      <c r="A31" s="12">
        <v>1</v>
      </c>
      <c r="B31" s="10">
        <v>684</v>
      </c>
      <c r="C31" s="28">
        <v>60</v>
      </c>
      <c r="D31" s="26"/>
      <c r="E31" s="26"/>
      <c r="F31" s="9">
        <f>854+D29+E29</f>
        <v>2814</v>
      </c>
      <c r="H31" s="3"/>
      <c r="I31" s="3"/>
    </row>
    <row r="32" spans="1:9" x14ac:dyDescent="0.15">
      <c r="A32" s="10">
        <v>2</v>
      </c>
      <c r="B32" s="10">
        <v>751</v>
      </c>
      <c r="C32" s="34"/>
      <c r="D32" s="26"/>
      <c r="E32" s="26"/>
      <c r="F32" s="22">
        <f>930+D29+E29</f>
        <v>2890</v>
      </c>
      <c r="H32" s="3"/>
      <c r="I32" s="3"/>
    </row>
    <row r="33" spans="1:9" x14ac:dyDescent="0.15">
      <c r="A33" s="10">
        <v>3</v>
      </c>
      <c r="B33" s="10">
        <v>824</v>
      </c>
      <c r="C33" s="34"/>
      <c r="D33" s="26"/>
      <c r="E33" s="26"/>
      <c r="F33" s="7">
        <f>1014+D29+E29</f>
        <v>2974</v>
      </c>
      <c r="H33" s="3"/>
      <c r="I33" s="3"/>
    </row>
    <row r="34" spans="1:9" x14ac:dyDescent="0.15">
      <c r="A34" s="10">
        <v>4</v>
      </c>
      <c r="B34" s="10">
        <v>892</v>
      </c>
      <c r="C34" s="34"/>
      <c r="D34" s="26"/>
      <c r="E34" s="26"/>
      <c r="F34" s="22">
        <f>1092+D29+E29</f>
        <v>3052</v>
      </c>
      <c r="H34" s="3"/>
      <c r="I34" s="3"/>
    </row>
    <row r="35" spans="1:9" ht="14.25" thickBot="1" x14ac:dyDescent="0.2">
      <c r="A35" s="11">
        <v>5</v>
      </c>
      <c r="B35" s="11">
        <v>959</v>
      </c>
      <c r="C35" s="35"/>
      <c r="D35" s="27"/>
      <c r="E35" s="27"/>
      <c r="F35" s="8">
        <f>1170+D29+E29</f>
        <v>3130</v>
      </c>
      <c r="H35" s="3"/>
      <c r="I35" s="3"/>
    </row>
    <row r="37" spans="1:9" x14ac:dyDescent="0.15">
      <c r="A37" s="2" t="s">
        <v>5</v>
      </c>
    </row>
    <row r="38" spans="1:9" ht="14.25" thickBot="1" x14ac:dyDescent="0.2">
      <c r="A38" s="2"/>
    </row>
    <row r="39" spans="1:9" ht="14.25" thickBot="1" x14ac:dyDescent="0.2">
      <c r="A39" s="14" t="s">
        <v>8</v>
      </c>
      <c r="B39" s="17" t="s">
        <v>33</v>
      </c>
      <c r="C39" s="20" t="s">
        <v>34</v>
      </c>
      <c r="D39" s="18" t="s">
        <v>1</v>
      </c>
      <c r="E39" s="18" t="s">
        <v>2</v>
      </c>
      <c r="F39" s="18" t="s">
        <v>25</v>
      </c>
      <c r="G39" s="18" t="s">
        <v>26</v>
      </c>
    </row>
    <row r="40" spans="1:9" x14ac:dyDescent="0.15">
      <c r="A40" s="6" t="s">
        <v>9</v>
      </c>
      <c r="B40" s="6">
        <v>514</v>
      </c>
      <c r="C40" s="28">
        <v>30</v>
      </c>
      <c r="D40" s="28">
        <v>2006</v>
      </c>
      <c r="E40" s="28">
        <v>1420</v>
      </c>
      <c r="F40" s="15">
        <f>624+D40+E40</f>
        <v>4050</v>
      </c>
      <c r="G40" s="21">
        <v>4674</v>
      </c>
    </row>
    <row r="41" spans="1:9" ht="14.25" thickBot="1" x14ac:dyDescent="0.2">
      <c r="A41" s="11" t="s">
        <v>10</v>
      </c>
      <c r="B41" s="11">
        <v>638</v>
      </c>
      <c r="C41" s="34"/>
      <c r="D41" s="26"/>
      <c r="E41" s="26"/>
      <c r="F41" s="8">
        <f>766+D40+E40</f>
        <v>4192</v>
      </c>
      <c r="G41" s="8">
        <v>4957</v>
      </c>
      <c r="H41" s="3"/>
      <c r="I41" s="3"/>
    </row>
    <row r="42" spans="1:9" x14ac:dyDescent="0.15">
      <c r="A42" s="12">
        <v>1</v>
      </c>
      <c r="B42" s="10">
        <v>684</v>
      </c>
      <c r="C42" s="28">
        <v>60</v>
      </c>
      <c r="D42" s="26"/>
      <c r="E42" s="26"/>
      <c r="F42" s="9">
        <f>854+D40+E40</f>
        <v>4280</v>
      </c>
      <c r="G42" s="21">
        <v>5133</v>
      </c>
      <c r="H42" s="3"/>
      <c r="I42" s="3"/>
    </row>
    <row r="43" spans="1:9" x14ac:dyDescent="0.15">
      <c r="A43" s="10">
        <v>2</v>
      </c>
      <c r="B43" s="10">
        <v>751</v>
      </c>
      <c r="C43" s="34"/>
      <c r="D43" s="26"/>
      <c r="E43" s="26"/>
      <c r="F43" s="22">
        <f>930+D40+E40</f>
        <v>4356</v>
      </c>
      <c r="G43" s="7">
        <v>5286</v>
      </c>
      <c r="H43" s="3"/>
      <c r="I43" s="3"/>
    </row>
    <row r="44" spans="1:9" x14ac:dyDescent="0.15">
      <c r="A44" s="10">
        <v>3</v>
      </c>
      <c r="B44" s="10">
        <v>824</v>
      </c>
      <c r="C44" s="34"/>
      <c r="D44" s="26"/>
      <c r="E44" s="26"/>
      <c r="F44" s="7">
        <f>1014+D40+E40</f>
        <v>4440</v>
      </c>
      <c r="G44" s="7">
        <v>5453</v>
      </c>
      <c r="H44" s="3"/>
      <c r="I44" s="3"/>
    </row>
    <row r="45" spans="1:9" x14ac:dyDescent="0.15">
      <c r="A45" s="10">
        <v>4</v>
      </c>
      <c r="B45" s="10">
        <v>892</v>
      </c>
      <c r="C45" s="34"/>
      <c r="D45" s="26"/>
      <c r="E45" s="26"/>
      <c r="F45" s="22">
        <f>1092+D40+E40</f>
        <v>4518</v>
      </c>
      <c r="G45" s="7">
        <v>5610</v>
      </c>
      <c r="H45" s="3"/>
      <c r="I45" s="3"/>
    </row>
    <row r="46" spans="1:9" ht="14.25" thickBot="1" x14ac:dyDescent="0.2">
      <c r="A46" s="11">
        <v>5</v>
      </c>
      <c r="B46" s="11">
        <v>959</v>
      </c>
      <c r="C46" s="35"/>
      <c r="D46" s="27"/>
      <c r="E46" s="27"/>
      <c r="F46" s="8">
        <f>1170+D40+E40</f>
        <v>4596</v>
      </c>
      <c r="G46" s="8">
        <v>5765</v>
      </c>
      <c r="H46" s="3"/>
      <c r="I46" s="3"/>
    </row>
    <row r="47" spans="1:9" ht="14.25" thickBot="1" x14ac:dyDescent="0.2">
      <c r="B47" s="4"/>
      <c r="C47" s="4"/>
      <c r="D47" s="4"/>
      <c r="E47" s="4"/>
      <c r="F47" s="14" t="s">
        <v>8</v>
      </c>
      <c r="G47" s="18" t="s">
        <v>51</v>
      </c>
      <c r="H47" s="3"/>
      <c r="I47" s="3"/>
    </row>
    <row r="48" spans="1:9" x14ac:dyDescent="0.15">
      <c r="B48" s="13"/>
      <c r="C48" s="13"/>
      <c r="D48" s="13"/>
      <c r="E48" s="13"/>
      <c r="F48" s="6" t="s">
        <v>9</v>
      </c>
      <c r="G48" s="21">
        <v>5298</v>
      </c>
    </row>
    <row r="49" spans="1:7" ht="14.25" thickBot="1" x14ac:dyDescent="0.2">
      <c r="A49" s="13" t="s">
        <v>6</v>
      </c>
      <c r="B49" s="13"/>
      <c r="C49" s="13"/>
      <c r="D49" s="13"/>
      <c r="E49" s="13"/>
      <c r="F49" s="11" t="s">
        <v>10</v>
      </c>
      <c r="G49" s="8">
        <v>5723</v>
      </c>
    </row>
    <row r="50" spans="1:7" x14ac:dyDescent="0.15">
      <c r="A50" s="13" t="s">
        <v>53</v>
      </c>
      <c r="B50" s="13"/>
      <c r="C50" s="13"/>
      <c r="D50" s="13"/>
      <c r="E50" s="13"/>
      <c r="F50" s="12">
        <v>1</v>
      </c>
      <c r="G50" s="21">
        <v>5986</v>
      </c>
    </row>
    <row r="51" spans="1:7" x14ac:dyDescent="0.15">
      <c r="A51" s="13" t="s">
        <v>14</v>
      </c>
      <c r="B51" s="13"/>
      <c r="C51" s="13"/>
      <c r="D51" s="13"/>
      <c r="E51" s="13"/>
      <c r="F51" s="10">
        <v>2</v>
      </c>
      <c r="G51" s="7">
        <v>6216</v>
      </c>
    </row>
    <row r="52" spans="1:7" x14ac:dyDescent="0.15">
      <c r="A52" s="13" t="s">
        <v>54</v>
      </c>
      <c r="B52" s="13"/>
      <c r="C52" s="13"/>
      <c r="D52" s="13"/>
      <c r="E52" s="13"/>
      <c r="F52" s="10">
        <v>3</v>
      </c>
      <c r="G52" s="7">
        <v>6466</v>
      </c>
    </row>
    <row r="53" spans="1:7" x14ac:dyDescent="0.15">
      <c r="A53" s="13" t="s">
        <v>50</v>
      </c>
      <c r="B53" s="13"/>
      <c r="C53" s="13"/>
      <c r="D53" s="13"/>
      <c r="E53" s="13"/>
      <c r="F53" s="10">
        <v>4</v>
      </c>
      <c r="G53" s="7">
        <v>6702</v>
      </c>
    </row>
    <row r="54" spans="1:7" ht="14.25" thickBot="1" x14ac:dyDescent="0.2">
      <c r="A54" s="13"/>
      <c r="B54" s="13"/>
      <c r="C54" s="13"/>
      <c r="D54" s="13"/>
      <c r="E54" s="13"/>
      <c r="F54" s="11">
        <v>5</v>
      </c>
      <c r="G54" s="8">
        <v>6934</v>
      </c>
    </row>
    <row r="55" spans="1:7" x14ac:dyDescent="0.15">
      <c r="A55" s="31" t="s">
        <v>30</v>
      </c>
      <c r="B55" s="30"/>
      <c r="C55" s="30"/>
      <c r="D55" s="30"/>
      <c r="E55" s="30"/>
      <c r="F55" s="30"/>
      <c r="G55" s="30"/>
    </row>
    <row r="56" spans="1:7" x14ac:dyDescent="0.15">
      <c r="A56" s="31" t="s">
        <v>56</v>
      </c>
      <c r="B56" s="30"/>
      <c r="C56" s="30"/>
      <c r="D56" s="30"/>
      <c r="E56" s="30"/>
      <c r="F56" s="30"/>
      <c r="G56" s="30"/>
    </row>
    <row r="57" spans="1:7" x14ac:dyDescent="0.15">
      <c r="A57" s="31" t="s">
        <v>58</v>
      </c>
      <c r="B57" s="30"/>
      <c r="C57" s="30"/>
      <c r="D57" s="30"/>
      <c r="E57" s="30"/>
      <c r="F57" s="30"/>
      <c r="G57" s="30"/>
    </row>
    <row r="58" spans="1:7" x14ac:dyDescent="0.15">
      <c r="A58" s="31" t="s">
        <v>57</v>
      </c>
      <c r="B58" s="30"/>
      <c r="C58" s="30"/>
      <c r="D58" s="30"/>
      <c r="E58" s="30"/>
      <c r="F58" s="30"/>
      <c r="G58" s="30"/>
    </row>
    <row r="59" spans="1:7" x14ac:dyDescent="0.15">
      <c r="A59" s="31" t="s">
        <v>59</v>
      </c>
      <c r="B59" s="30"/>
      <c r="C59" s="30"/>
      <c r="D59" s="30"/>
      <c r="E59" s="30"/>
      <c r="F59" s="30"/>
      <c r="G59" s="30"/>
    </row>
    <row r="60" spans="1:7" x14ac:dyDescent="0.15">
      <c r="A60" s="31" t="s">
        <v>60</v>
      </c>
      <c r="B60" s="30"/>
      <c r="C60" s="30"/>
      <c r="D60" s="30"/>
      <c r="E60" s="30"/>
      <c r="F60" s="30"/>
      <c r="G60" s="30"/>
    </row>
    <row r="61" spans="1:7" x14ac:dyDescent="0.15">
      <c r="A61" s="16" t="s">
        <v>40</v>
      </c>
      <c r="B61" s="16"/>
      <c r="C61" s="16"/>
      <c r="D61" s="16"/>
      <c r="E61" s="16"/>
      <c r="F61" s="16"/>
      <c r="G61" s="16"/>
    </row>
    <row r="62" spans="1:7" x14ac:dyDescent="0.15">
      <c r="A62" s="30" t="s">
        <v>47</v>
      </c>
      <c r="B62" s="30"/>
      <c r="C62" s="30"/>
      <c r="D62" s="30"/>
      <c r="E62" s="30"/>
      <c r="F62" s="30"/>
      <c r="G62" s="30"/>
    </row>
    <row r="63" spans="1:7" x14ac:dyDescent="0.15">
      <c r="A63" s="30" t="s">
        <v>55</v>
      </c>
      <c r="B63" s="30"/>
      <c r="C63" s="30"/>
      <c r="D63" s="30"/>
      <c r="E63" s="30"/>
      <c r="F63" s="30"/>
      <c r="G63" s="30"/>
    </row>
  </sheetData>
  <mergeCells count="26">
    <mergeCell ref="A63:G63"/>
    <mergeCell ref="A56:G56"/>
    <mergeCell ref="A58:G58"/>
    <mergeCell ref="A59:G59"/>
    <mergeCell ref="A60:G60"/>
    <mergeCell ref="A62:G62"/>
    <mergeCell ref="A57:G57"/>
    <mergeCell ref="C40:C41"/>
    <mergeCell ref="D40:D46"/>
    <mergeCell ref="E40:E46"/>
    <mergeCell ref="C42:C46"/>
    <mergeCell ref="A55:G55"/>
    <mergeCell ref="C17:C18"/>
    <mergeCell ref="D17:D23"/>
    <mergeCell ref="E17:E23"/>
    <mergeCell ref="C19:C23"/>
    <mergeCell ref="C29:C30"/>
    <mergeCell ref="D29:D35"/>
    <mergeCell ref="E29:E35"/>
    <mergeCell ref="C31:C35"/>
    <mergeCell ref="E2:F2"/>
    <mergeCell ref="H2:I2"/>
    <mergeCell ref="C6:C7"/>
    <mergeCell ref="D6:D12"/>
    <mergeCell ref="E6:E12"/>
    <mergeCell ref="C8:C12"/>
  </mergeCells>
  <phoneticPr fontId="1"/>
  <pageMargins left="0.9055118110236221" right="0.70866141732283472" top="0.74803149606299213" bottom="0.35433070866141736" header="0.31496062992125984" footer="0.31496062992125984"/>
  <pageSetup paperSize="9" scale="92"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16C9C9-A0B8-40E0-8DF2-7985832A97BA}">
  <dimension ref="A1:I63"/>
  <sheetViews>
    <sheetView topLeftCell="A25" zoomScaleNormal="100" workbookViewId="0">
      <selection activeCell="J38" sqref="J38"/>
    </sheetView>
  </sheetViews>
  <sheetFormatPr defaultRowHeight="13.5" x14ac:dyDescent="0.15"/>
  <cols>
    <col min="2" max="2" width="20.375" customWidth="1"/>
    <col min="3" max="3" width="15.25" customWidth="1"/>
    <col min="4" max="4" width="10.375" customWidth="1"/>
    <col min="5" max="5" width="11.25" customWidth="1"/>
    <col min="6" max="6" width="12.875" customWidth="1"/>
    <col min="7" max="7" width="11.125" customWidth="1"/>
  </cols>
  <sheetData>
    <row r="1" spans="1:9" ht="17.25" x14ac:dyDescent="0.15">
      <c r="B1" s="1" t="s">
        <v>31</v>
      </c>
      <c r="C1" s="1"/>
      <c r="D1" s="1"/>
    </row>
    <row r="2" spans="1:9" x14ac:dyDescent="0.15">
      <c r="E2" s="29" t="s">
        <v>61</v>
      </c>
      <c r="F2" s="29"/>
      <c r="H2" s="29"/>
      <c r="I2" s="29"/>
    </row>
    <row r="3" spans="1:9" x14ac:dyDescent="0.15">
      <c r="A3" s="2" t="s">
        <v>3</v>
      </c>
    </row>
    <row r="4" spans="1:9" ht="14.25" thickBot="1" x14ac:dyDescent="0.2">
      <c r="A4" s="2"/>
    </row>
    <row r="5" spans="1:9" ht="15" customHeight="1" thickBot="1" x14ac:dyDescent="0.2">
      <c r="A5" s="14" t="s">
        <v>8</v>
      </c>
      <c r="B5" s="17" t="s">
        <v>33</v>
      </c>
      <c r="C5" s="20" t="s">
        <v>34</v>
      </c>
      <c r="D5" s="18" t="s">
        <v>2</v>
      </c>
      <c r="E5" s="18" t="s">
        <v>1</v>
      </c>
      <c r="F5" s="18" t="s">
        <v>25</v>
      </c>
    </row>
    <row r="6" spans="1:9" x14ac:dyDescent="0.15">
      <c r="A6" s="6" t="s">
        <v>9</v>
      </c>
      <c r="B6" s="6">
        <v>523</v>
      </c>
      <c r="C6" s="28">
        <v>30</v>
      </c>
      <c r="D6" s="28">
        <v>300</v>
      </c>
      <c r="E6" s="28">
        <v>820</v>
      </c>
      <c r="F6" s="15">
        <v>1755</v>
      </c>
    </row>
    <row r="7" spans="1:9" ht="14.25" thickBot="1" x14ac:dyDescent="0.2">
      <c r="A7" s="11" t="s">
        <v>10</v>
      </c>
      <c r="B7" s="11">
        <v>649</v>
      </c>
      <c r="C7" s="34"/>
      <c r="D7" s="26"/>
      <c r="E7" s="26"/>
      <c r="F7" s="8">
        <v>1898</v>
      </c>
    </row>
    <row r="8" spans="1:9" x14ac:dyDescent="0.15">
      <c r="A8" s="12">
        <v>1</v>
      </c>
      <c r="B8" s="10">
        <v>696</v>
      </c>
      <c r="C8" s="28">
        <v>60</v>
      </c>
      <c r="D8" s="26"/>
      <c r="E8" s="26"/>
      <c r="F8" s="9">
        <v>1987</v>
      </c>
      <c r="H8" s="3"/>
      <c r="I8" s="3"/>
    </row>
    <row r="9" spans="1:9" x14ac:dyDescent="0.15">
      <c r="A9" s="10">
        <v>2</v>
      </c>
      <c r="B9" s="10">
        <v>764</v>
      </c>
      <c r="C9" s="34"/>
      <c r="D9" s="26"/>
      <c r="E9" s="26"/>
      <c r="F9" s="22">
        <v>2065</v>
      </c>
      <c r="H9" s="3"/>
      <c r="I9" s="3"/>
    </row>
    <row r="10" spans="1:9" x14ac:dyDescent="0.15">
      <c r="A10" s="10">
        <v>3</v>
      </c>
      <c r="B10" s="10">
        <v>838</v>
      </c>
      <c r="C10" s="34"/>
      <c r="D10" s="26"/>
      <c r="E10" s="26"/>
      <c r="F10" s="7">
        <v>2150</v>
      </c>
      <c r="H10" s="3"/>
      <c r="I10" s="3"/>
    </row>
    <row r="11" spans="1:9" x14ac:dyDescent="0.15">
      <c r="A11" s="10">
        <v>4</v>
      </c>
      <c r="B11" s="10">
        <v>908</v>
      </c>
      <c r="C11" s="34"/>
      <c r="D11" s="26"/>
      <c r="E11" s="26"/>
      <c r="F11" s="22">
        <v>2230</v>
      </c>
      <c r="H11" s="3"/>
      <c r="I11" s="3"/>
    </row>
    <row r="12" spans="1:9" ht="14.25" thickBot="1" x14ac:dyDescent="0.2">
      <c r="A12" s="11">
        <v>5</v>
      </c>
      <c r="B12" s="11">
        <v>976</v>
      </c>
      <c r="C12" s="35"/>
      <c r="D12" s="27"/>
      <c r="E12" s="27"/>
      <c r="F12" s="8">
        <v>2308</v>
      </c>
      <c r="H12" s="3"/>
      <c r="I12" s="3"/>
    </row>
    <row r="13" spans="1:9" x14ac:dyDescent="0.15">
      <c r="B13" s="4"/>
      <c r="C13" s="4"/>
      <c r="D13" s="4"/>
      <c r="E13" s="4"/>
      <c r="F13" s="4"/>
      <c r="G13" s="5"/>
      <c r="H13" s="3"/>
      <c r="I13" s="3"/>
    </row>
    <row r="14" spans="1:9" x14ac:dyDescent="0.15">
      <c r="A14" s="2" t="s">
        <v>4</v>
      </c>
    </row>
    <row r="15" spans="1:9" ht="14.25" thickBot="1" x14ac:dyDescent="0.2">
      <c r="A15" s="2"/>
    </row>
    <row r="16" spans="1:9" ht="14.25" thickBot="1" x14ac:dyDescent="0.2">
      <c r="A16" s="14" t="s">
        <v>8</v>
      </c>
      <c r="B16" s="17" t="s">
        <v>33</v>
      </c>
      <c r="C16" s="20" t="s">
        <v>34</v>
      </c>
      <c r="D16" s="18" t="s">
        <v>2</v>
      </c>
      <c r="E16" s="18" t="s">
        <v>1</v>
      </c>
      <c r="F16" s="18" t="s">
        <v>25</v>
      </c>
    </row>
    <row r="17" spans="1:9" x14ac:dyDescent="0.15">
      <c r="A17" s="6" t="s">
        <v>9</v>
      </c>
      <c r="B17" s="6">
        <v>523</v>
      </c>
      <c r="C17" s="28">
        <v>30</v>
      </c>
      <c r="D17" s="28">
        <v>390</v>
      </c>
      <c r="E17" s="28">
        <v>820</v>
      </c>
      <c r="F17" s="15">
        <v>1845</v>
      </c>
    </row>
    <row r="18" spans="1:9" ht="14.25" thickBot="1" x14ac:dyDescent="0.2">
      <c r="A18" s="11" t="s">
        <v>10</v>
      </c>
      <c r="B18" s="11">
        <v>649</v>
      </c>
      <c r="C18" s="34"/>
      <c r="D18" s="26"/>
      <c r="E18" s="26"/>
      <c r="F18" s="8">
        <v>1988</v>
      </c>
      <c r="H18" s="3"/>
      <c r="I18" s="3"/>
    </row>
    <row r="19" spans="1:9" x14ac:dyDescent="0.15">
      <c r="A19" s="12">
        <v>1</v>
      </c>
      <c r="B19" s="10">
        <v>696</v>
      </c>
      <c r="C19" s="28">
        <v>60</v>
      </c>
      <c r="D19" s="26"/>
      <c r="E19" s="26"/>
      <c r="F19" s="9">
        <v>2077</v>
      </c>
      <c r="H19" s="3"/>
      <c r="I19" s="3"/>
    </row>
    <row r="20" spans="1:9" x14ac:dyDescent="0.15">
      <c r="A20" s="10">
        <v>2</v>
      </c>
      <c r="B20" s="10">
        <v>764</v>
      </c>
      <c r="C20" s="34"/>
      <c r="D20" s="26"/>
      <c r="E20" s="26"/>
      <c r="F20" s="22">
        <v>2155</v>
      </c>
      <c r="H20" s="3"/>
      <c r="I20" s="3"/>
    </row>
    <row r="21" spans="1:9" x14ac:dyDescent="0.15">
      <c r="A21" s="10">
        <v>3</v>
      </c>
      <c r="B21" s="10">
        <v>838</v>
      </c>
      <c r="C21" s="34"/>
      <c r="D21" s="26"/>
      <c r="E21" s="26"/>
      <c r="F21" s="7">
        <v>2240</v>
      </c>
      <c r="H21" s="3"/>
      <c r="I21" s="3"/>
    </row>
    <row r="22" spans="1:9" x14ac:dyDescent="0.15">
      <c r="A22" s="10">
        <v>4</v>
      </c>
      <c r="B22" s="10">
        <v>908</v>
      </c>
      <c r="C22" s="34"/>
      <c r="D22" s="26"/>
      <c r="E22" s="26"/>
      <c r="F22" s="22">
        <v>2320</v>
      </c>
      <c r="H22" s="3"/>
      <c r="I22" s="3"/>
    </row>
    <row r="23" spans="1:9" ht="14.25" thickBot="1" x14ac:dyDescent="0.2">
      <c r="A23" s="11">
        <v>5</v>
      </c>
      <c r="B23" s="11">
        <v>976</v>
      </c>
      <c r="C23" s="35"/>
      <c r="D23" s="27"/>
      <c r="E23" s="27"/>
      <c r="F23" s="8">
        <v>2398</v>
      </c>
      <c r="H23" s="3"/>
      <c r="I23" s="3"/>
    </row>
    <row r="24" spans="1:9" x14ac:dyDescent="0.15">
      <c r="B24" s="4"/>
      <c r="C24" s="4"/>
      <c r="D24" s="4"/>
      <c r="E24" s="4"/>
      <c r="F24" s="4"/>
      <c r="G24" s="5"/>
      <c r="H24" s="3"/>
      <c r="I24" s="3"/>
    </row>
    <row r="26" spans="1:9" x14ac:dyDescent="0.15">
      <c r="A26" s="2" t="s">
        <v>7</v>
      </c>
    </row>
    <row r="27" spans="1:9" ht="14.25" thickBot="1" x14ac:dyDescent="0.2">
      <c r="A27" s="2"/>
    </row>
    <row r="28" spans="1:9" ht="14.25" thickBot="1" x14ac:dyDescent="0.2">
      <c r="A28" s="14" t="s">
        <v>8</v>
      </c>
      <c r="B28" s="17" t="s">
        <v>33</v>
      </c>
      <c r="C28" s="20" t="s">
        <v>34</v>
      </c>
      <c r="D28" s="18" t="s">
        <v>2</v>
      </c>
      <c r="E28" s="18" t="s">
        <v>1</v>
      </c>
      <c r="F28" s="18" t="s">
        <v>25</v>
      </c>
    </row>
    <row r="29" spans="1:9" x14ac:dyDescent="0.15">
      <c r="A29" s="6" t="s">
        <v>9</v>
      </c>
      <c r="B29" s="6">
        <v>523</v>
      </c>
      <c r="C29" s="28">
        <v>30</v>
      </c>
      <c r="D29" s="28">
        <v>650</v>
      </c>
      <c r="E29" s="28">
        <v>1310</v>
      </c>
      <c r="F29" s="15">
        <v>2595</v>
      </c>
    </row>
    <row r="30" spans="1:9" ht="14.25" thickBot="1" x14ac:dyDescent="0.2">
      <c r="A30" s="11" t="s">
        <v>10</v>
      </c>
      <c r="B30" s="11">
        <v>649</v>
      </c>
      <c r="C30" s="34"/>
      <c r="D30" s="26"/>
      <c r="E30" s="32"/>
      <c r="F30" s="8">
        <v>2738</v>
      </c>
      <c r="H30" s="3"/>
      <c r="I30" s="3"/>
    </row>
    <row r="31" spans="1:9" x14ac:dyDescent="0.15">
      <c r="A31" s="12">
        <v>1</v>
      </c>
      <c r="B31" s="10">
        <v>696</v>
      </c>
      <c r="C31" s="28">
        <v>60</v>
      </c>
      <c r="D31" s="26"/>
      <c r="E31" s="26"/>
      <c r="F31" s="9">
        <v>2827</v>
      </c>
      <c r="H31" s="3"/>
      <c r="I31" s="3"/>
    </row>
    <row r="32" spans="1:9" x14ac:dyDescent="0.15">
      <c r="A32" s="10">
        <v>2</v>
      </c>
      <c r="B32" s="10">
        <v>764</v>
      </c>
      <c r="C32" s="34"/>
      <c r="D32" s="26"/>
      <c r="E32" s="26"/>
      <c r="F32" s="22">
        <v>2905</v>
      </c>
      <c r="H32" s="3"/>
      <c r="I32" s="3"/>
    </row>
    <row r="33" spans="1:9" x14ac:dyDescent="0.15">
      <c r="A33" s="10">
        <v>3</v>
      </c>
      <c r="B33" s="10">
        <v>838</v>
      </c>
      <c r="C33" s="34"/>
      <c r="D33" s="26"/>
      <c r="E33" s="26"/>
      <c r="F33" s="7">
        <v>2990</v>
      </c>
      <c r="H33" s="3"/>
      <c r="I33" s="3"/>
    </row>
    <row r="34" spans="1:9" x14ac:dyDescent="0.15">
      <c r="A34" s="10">
        <v>4</v>
      </c>
      <c r="B34" s="10">
        <v>908</v>
      </c>
      <c r="C34" s="34"/>
      <c r="D34" s="26"/>
      <c r="E34" s="26"/>
      <c r="F34" s="22">
        <v>3070</v>
      </c>
      <c r="H34" s="3"/>
      <c r="I34" s="3"/>
    </row>
    <row r="35" spans="1:9" ht="14.25" thickBot="1" x14ac:dyDescent="0.2">
      <c r="A35" s="11">
        <v>5</v>
      </c>
      <c r="B35" s="11">
        <v>976</v>
      </c>
      <c r="C35" s="35"/>
      <c r="D35" s="27"/>
      <c r="E35" s="27"/>
      <c r="F35" s="8">
        <v>3148</v>
      </c>
      <c r="H35" s="3"/>
      <c r="I35" s="3"/>
    </row>
    <row r="37" spans="1:9" x14ac:dyDescent="0.15">
      <c r="A37" s="2" t="s">
        <v>5</v>
      </c>
    </row>
    <row r="38" spans="1:9" ht="14.25" thickBot="1" x14ac:dyDescent="0.2">
      <c r="A38" s="2"/>
    </row>
    <row r="39" spans="1:9" ht="14.25" thickBot="1" x14ac:dyDescent="0.2">
      <c r="A39" s="14" t="s">
        <v>8</v>
      </c>
      <c r="B39" s="17" t="s">
        <v>33</v>
      </c>
      <c r="C39" s="20" t="s">
        <v>34</v>
      </c>
      <c r="D39" s="18" t="s">
        <v>2</v>
      </c>
      <c r="E39" s="18" t="s">
        <v>1</v>
      </c>
      <c r="F39" s="18" t="s">
        <v>25</v>
      </c>
      <c r="G39" s="18" t="s">
        <v>26</v>
      </c>
    </row>
    <row r="40" spans="1:9" x14ac:dyDescent="0.15">
      <c r="A40" s="6" t="s">
        <v>9</v>
      </c>
      <c r="B40" s="6">
        <v>523</v>
      </c>
      <c r="C40" s="28">
        <v>30</v>
      </c>
      <c r="D40" s="28">
        <v>1420</v>
      </c>
      <c r="E40" s="28">
        <v>2006</v>
      </c>
      <c r="F40" s="15">
        <v>4061</v>
      </c>
      <c r="G40" s="21">
        <v>4695</v>
      </c>
    </row>
    <row r="41" spans="1:9" ht="14.25" thickBot="1" x14ac:dyDescent="0.2">
      <c r="A41" s="11" t="s">
        <v>10</v>
      </c>
      <c r="B41" s="11">
        <v>649</v>
      </c>
      <c r="C41" s="34"/>
      <c r="D41" s="26"/>
      <c r="E41" s="26"/>
      <c r="F41" s="8">
        <v>4204</v>
      </c>
      <c r="G41" s="8">
        <v>4982</v>
      </c>
      <c r="H41" s="3"/>
      <c r="I41" s="3"/>
    </row>
    <row r="42" spans="1:9" x14ac:dyDescent="0.15">
      <c r="A42" s="12">
        <v>1</v>
      </c>
      <c r="B42" s="10">
        <v>696</v>
      </c>
      <c r="C42" s="28">
        <v>60</v>
      </c>
      <c r="D42" s="26"/>
      <c r="E42" s="26"/>
      <c r="F42" s="9">
        <v>4293</v>
      </c>
      <c r="G42" s="21">
        <v>5160</v>
      </c>
      <c r="H42" s="3"/>
      <c r="I42" s="3"/>
    </row>
    <row r="43" spans="1:9" x14ac:dyDescent="0.15">
      <c r="A43" s="10">
        <v>2</v>
      </c>
      <c r="B43" s="10">
        <v>764</v>
      </c>
      <c r="C43" s="34"/>
      <c r="D43" s="26"/>
      <c r="E43" s="26"/>
      <c r="F43" s="22">
        <v>4371</v>
      </c>
      <c r="G43" s="7">
        <v>5315</v>
      </c>
      <c r="H43" s="3"/>
      <c r="I43" s="3"/>
    </row>
    <row r="44" spans="1:9" x14ac:dyDescent="0.15">
      <c r="A44" s="10">
        <v>3</v>
      </c>
      <c r="B44" s="10">
        <v>838</v>
      </c>
      <c r="C44" s="34"/>
      <c r="D44" s="26"/>
      <c r="E44" s="26"/>
      <c r="F44" s="7">
        <v>4456</v>
      </c>
      <c r="G44" s="7">
        <v>5486</v>
      </c>
      <c r="H44" s="3"/>
      <c r="I44" s="3"/>
    </row>
    <row r="45" spans="1:9" x14ac:dyDescent="0.15">
      <c r="A45" s="10">
        <v>4</v>
      </c>
      <c r="B45" s="10">
        <v>908</v>
      </c>
      <c r="C45" s="34"/>
      <c r="D45" s="26"/>
      <c r="E45" s="26"/>
      <c r="F45" s="22">
        <v>4536</v>
      </c>
      <c r="G45" s="7">
        <v>5645</v>
      </c>
      <c r="H45" s="3"/>
      <c r="I45" s="3"/>
    </row>
    <row r="46" spans="1:9" ht="14.25" thickBot="1" x14ac:dyDescent="0.2">
      <c r="A46" s="11">
        <v>5</v>
      </c>
      <c r="B46" s="11">
        <v>976</v>
      </c>
      <c r="C46" s="35"/>
      <c r="D46" s="27"/>
      <c r="E46" s="27"/>
      <c r="F46" s="8">
        <v>4614</v>
      </c>
      <c r="G46" s="8">
        <v>5802</v>
      </c>
      <c r="H46" s="3"/>
      <c r="I46" s="3"/>
    </row>
    <row r="47" spans="1:9" ht="14.25" thickBot="1" x14ac:dyDescent="0.2">
      <c r="B47" s="4"/>
      <c r="C47" s="4"/>
      <c r="D47" s="4"/>
      <c r="E47" s="4"/>
      <c r="F47" s="14" t="s">
        <v>8</v>
      </c>
      <c r="G47" s="18" t="s">
        <v>51</v>
      </c>
      <c r="H47" s="3"/>
      <c r="I47" s="3"/>
    </row>
    <row r="48" spans="1:9" x14ac:dyDescent="0.15">
      <c r="B48" s="13"/>
      <c r="C48" s="13"/>
      <c r="D48" s="13"/>
      <c r="E48" s="13"/>
      <c r="F48" s="6" t="s">
        <v>9</v>
      </c>
      <c r="G48" s="21">
        <v>5329</v>
      </c>
    </row>
    <row r="49" spans="1:7" ht="14.25" thickBot="1" x14ac:dyDescent="0.2">
      <c r="A49" s="13" t="s">
        <v>64</v>
      </c>
      <c r="B49" s="13"/>
      <c r="C49" s="13"/>
      <c r="D49" s="13"/>
      <c r="E49" s="13"/>
      <c r="F49" s="11" t="s">
        <v>10</v>
      </c>
      <c r="G49" s="8">
        <v>5760</v>
      </c>
    </row>
    <row r="50" spans="1:7" x14ac:dyDescent="0.15">
      <c r="A50" s="13" t="s">
        <v>53</v>
      </c>
      <c r="B50" s="13"/>
      <c r="C50" s="13"/>
      <c r="D50" s="13"/>
      <c r="E50" s="13"/>
      <c r="F50" s="12">
        <v>1</v>
      </c>
      <c r="G50" s="21">
        <v>6026</v>
      </c>
    </row>
    <row r="51" spans="1:7" x14ac:dyDescent="0.15">
      <c r="A51" s="13" t="s">
        <v>14</v>
      </c>
      <c r="B51" s="13"/>
      <c r="C51" s="13"/>
      <c r="D51" s="13"/>
      <c r="E51" s="13"/>
      <c r="F51" s="10">
        <v>2</v>
      </c>
      <c r="G51" s="7">
        <v>6259</v>
      </c>
    </row>
    <row r="52" spans="1:7" x14ac:dyDescent="0.15">
      <c r="A52" s="13" t="s">
        <v>54</v>
      </c>
      <c r="B52" s="13"/>
      <c r="C52" s="13"/>
      <c r="D52" s="13"/>
      <c r="E52" s="13"/>
      <c r="F52" s="10">
        <v>3</v>
      </c>
      <c r="G52" s="7">
        <v>6516</v>
      </c>
    </row>
    <row r="53" spans="1:7" x14ac:dyDescent="0.15">
      <c r="A53" s="13" t="s">
        <v>50</v>
      </c>
      <c r="B53" s="13"/>
      <c r="C53" s="13"/>
      <c r="D53" s="13"/>
      <c r="E53" s="13"/>
      <c r="F53" s="10">
        <v>4</v>
      </c>
      <c r="G53" s="7">
        <v>6755</v>
      </c>
    </row>
    <row r="54" spans="1:7" ht="14.25" thickBot="1" x14ac:dyDescent="0.2">
      <c r="A54" s="13"/>
      <c r="B54" s="13"/>
      <c r="C54" s="13"/>
      <c r="D54" s="13"/>
      <c r="E54" s="13"/>
      <c r="F54" s="11">
        <v>5</v>
      </c>
      <c r="G54" s="8">
        <v>6990</v>
      </c>
    </row>
    <row r="55" spans="1:7" x14ac:dyDescent="0.15">
      <c r="A55" s="31" t="s">
        <v>30</v>
      </c>
      <c r="B55" s="30"/>
      <c r="C55" s="30"/>
      <c r="D55" s="30"/>
      <c r="E55" s="30"/>
      <c r="F55" s="30"/>
      <c r="G55" s="30"/>
    </row>
    <row r="56" spans="1:7" x14ac:dyDescent="0.15">
      <c r="A56" s="31" t="s">
        <v>62</v>
      </c>
      <c r="B56" s="30"/>
      <c r="C56" s="30"/>
      <c r="D56" s="30"/>
      <c r="E56" s="30"/>
      <c r="F56" s="30"/>
      <c r="G56" s="30"/>
    </row>
    <row r="57" spans="1:7" x14ac:dyDescent="0.15">
      <c r="A57" s="31" t="s">
        <v>63</v>
      </c>
      <c r="B57" s="30"/>
      <c r="C57" s="30"/>
      <c r="D57" s="30"/>
      <c r="E57" s="30"/>
      <c r="F57" s="30"/>
      <c r="G57" s="30"/>
    </row>
    <row r="58" spans="1:7" x14ac:dyDescent="0.15">
      <c r="A58" s="31" t="s">
        <v>58</v>
      </c>
      <c r="B58" s="30"/>
      <c r="C58" s="30"/>
      <c r="D58" s="30"/>
      <c r="E58" s="30"/>
      <c r="F58" s="30"/>
      <c r="G58" s="30"/>
    </row>
    <row r="59" spans="1:7" x14ac:dyDescent="0.15">
      <c r="A59" s="31" t="s">
        <v>59</v>
      </c>
      <c r="B59" s="30"/>
      <c r="C59" s="30"/>
      <c r="D59" s="30"/>
      <c r="E59" s="30"/>
      <c r="F59" s="30"/>
      <c r="G59" s="30"/>
    </row>
    <row r="60" spans="1:7" x14ac:dyDescent="0.15">
      <c r="A60" s="31" t="s">
        <v>60</v>
      </c>
      <c r="B60" s="30"/>
      <c r="C60" s="30"/>
      <c r="D60" s="30"/>
      <c r="E60" s="30"/>
      <c r="F60" s="30"/>
      <c r="G60" s="30"/>
    </row>
    <row r="61" spans="1:7" x14ac:dyDescent="0.15">
      <c r="A61" s="16" t="s">
        <v>40</v>
      </c>
      <c r="B61" s="16"/>
      <c r="C61" s="16"/>
      <c r="D61" s="16"/>
      <c r="E61" s="16"/>
      <c r="F61" s="16"/>
      <c r="G61" s="16"/>
    </row>
    <row r="62" spans="1:7" x14ac:dyDescent="0.15">
      <c r="A62" s="30" t="s">
        <v>47</v>
      </c>
      <c r="B62" s="30"/>
      <c r="C62" s="30"/>
      <c r="D62" s="30"/>
      <c r="E62" s="30"/>
      <c r="F62" s="30"/>
      <c r="G62" s="30"/>
    </row>
    <row r="63" spans="1:7" x14ac:dyDescent="0.15">
      <c r="A63" s="30" t="s">
        <v>55</v>
      </c>
      <c r="B63" s="30"/>
      <c r="C63" s="30"/>
      <c r="D63" s="30"/>
      <c r="E63" s="30"/>
      <c r="F63" s="30"/>
      <c r="G63" s="30"/>
    </row>
  </sheetData>
  <mergeCells count="26">
    <mergeCell ref="A57:G57"/>
    <mergeCell ref="A59:G59"/>
    <mergeCell ref="A60:G60"/>
    <mergeCell ref="A62:G62"/>
    <mergeCell ref="A63:G63"/>
    <mergeCell ref="A58:G58"/>
    <mergeCell ref="A56:G56"/>
    <mergeCell ref="C17:C18"/>
    <mergeCell ref="D17:D23"/>
    <mergeCell ref="E17:E23"/>
    <mergeCell ref="C19:C23"/>
    <mergeCell ref="C29:C30"/>
    <mergeCell ref="D29:D35"/>
    <mergeCell ref="E29:E35"/>
    <mergeCell ref="C31:C35"/>
    <mergeCell ref="C40:C41"/>
    <mergeCell ref="D40:D46"/>
    <mergeCell ref="E40:E46"/>
    <mergeCell ref="C42:C46"/>
    <mergeCell ref="A55:G55"/>
    <mergeCell ref="E2:F2"/>
    <mergeCell ref="H2:I2"/>
    <mergeCell ref="C6:C7"/>
    <mergeCell ref="D6:D12"/>
    <mergeCell ref="E6:E12"/>
    <mergeCell ref="C8:C12"/>
  </mergeCells>
  <phoneticPr fontId="1"/>
  <pageMargins left="0.9055118110236221" right="0.70866141732283472" top="0.74803149606299213" bottom="0.35433070866141736" header="0.31496062992125984" footer="0.31496062992125984"/>
  <pageSetup paperSize="9" scale="92" orientation="portrait"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ACA9C0-80E0-44F2-9B08-12D1E98008C9}">
  <dimension ref="B1:J67"/>
  <sheetViews>
    <sheetView topLeftCell="A34" zoomScaleNormal="100" workbookViewId="0">
      <selection activeCell="D5" sqref="D5:D6"/>
    </sheetView>
  </sheetViews>
  <sheetFormatPr defaultRowHeight="13.5" x14ac:dyDescent="0.15"/>
  <cols>
    <col min="1" max="1" width="4.375" customWidth="1"/>
    <col min="3" max="3" width="20.375" customWidth="1"/>
    <col min="4" max="4" width="15.25" customWidth="1"/>
    <col min="5" max="5" width="10.375" customWidth="1"/>
    <col min="6" max="6" width="11.25" customWidth="1"/>
    <col min="7" max="7" width="12.875" customWidth="1"/>
    <col min="8" max="8" width="12.75" customWidth="1"/>
  </cols>
  <sheetData>
    <row r="1" spans="2:10" ht="17.25" x14ac:dyDescent="0.15">
      <c r="B1" s="36" t="s">
        <v>67</v>
      </c>
      <c r="C1" s="36"/>
      <c r="D1" s="36"/>
      <c r="E1" s="36"/>
      <c r="F1" s="36"/>
      <c r="G1" s="36"/>
    </row>
    <row r="2" spans="2:10" x14ac:dyDescent="0.15">
      <c r="F2" s="29" t="s">
        <v>65</v>
      </c>
      <c r="G2" s="29"/>
      <c r="I2" s="29"/>
      <c r="J2" s="29"/>
    </row>
    <row r="3" spans="2:10" ht="14.25" thickBot="1" x14ac:dyDescent="0.2">
      <c r="B3" s="2" t="s">
        <v>72</v>
      </c>
    </row>
    <row r="4" spans="2:10" ht="15" customHeight="1" thickBot="1" x14ac:dyDescent="0.2">
      <c r="B4" s="14" t="s">
        <v>8</v>
      </c>
      <c r="C4" s="17" t="s">
        <v>33</v>
      </c>
      <c r="D4" s="20" t="s">
        <v>34</v>
      </c>
      <c r="E4" s="18" t="s">
        <v>2</v>
      </c>
      <c r="F4" s="18" t="s">
        <v>1</v>
      </c>
      <c r="G4" s="18" t="s">
        <v>25</v>
      </c>
    </row>
    <row r="5" spans="2:10" x14ac:dyDescent="0.15">
      <c r="B5" s="6" t="s">
        <v>9</v>
      </c>
      <c r="C5" s="6">
        <v>523</v>
      </c>
      <c r="D5" s="28">
        <v>30</v>
      </c>
      <c r="E5" s="28">
        <v>300</v>
      </c>
      <c r="F5" s="28">
        <v>820</v>
      </c>
      <c r="G5" s="15">
        <v>1755</v>
      </c>
    </row>
    <row r="6" spans="2:10" ht="14.25" thickBot="1" x14ac:dyDescent="0.2">
      <c r="B6" s="11" t="s">
        <v>10</v>
      </c>
      <c r="C6" s="11">
        <v>649</v>
      </c>
      <c r="D6" s="34"/>
      <c r="E6" s="26"/>
      <c r="F6" s="26"/>
      <c r="G6" s="8">
        <v>1898</v>
      </c>
    </row>
    <row r="7" spans="2:10" x14ac:dyDescent="0.15">
      <c r="B7" s="12">
        <v>1</v>
      </c>
      <c r="C7" s="10">
        <v>696</v>
      </c>
      <c r="D7" s="28">
        <v>60</v>
      </c>
      <c r="E7" s="26"/>
      <c r="F7" s="26"/>
      <c r="G7" s="9">
        <v>1987</v>
      </c>
      <c r="I7" s="3"/>
      <c r="J7" s="3"/>
    </row>
    <row r="8" spans="2:10" x14ac:dyDescent="0.15">
      <c r="B8" s="10">
        <v>2</v>
      </c>
      <c r="C8" s="10">
        <v>764</v>
      </c>
      <c r="D8" s="34"/>
      <c r="E8" s="26"/>
      <c r="F8" s="26"/>
      <c r="G8" s="22">
        <v>2065</v>
      </c>
      <c r="I8" s="3"/>
      <c r="J8" s="3"/>
    </row>
    <row r="9" spans="2:10" x14ac:dyDescent="0.15">
      <c r="B9" s="10">
        <v>3</v>
      </c>
      <c r="C9" s="10">
        <v>838</v>
      </c>
      <c r="D9" s="34"/>
      <c r="E9" s="26"/>
      <c r="F9" s="26"/>
      <c r="G9" s="7">
        <v>2150</v>
      </c>
      <c r="I9" s="3"/>
      <c r="J9" s="3"/>
    </row>
    <row r="10" spans="2:10" x14ac:dyDescent="0.15">
      <c r="B10" s="10">
        <v>4</v>
      </c>
      <c r="C10" s="10">
        <v>908</v>
      </c>
      <c r="D10" s="34"/>
      <c r="E10" s="26"/>
      <c r="F10" s="26"/>
      <c r="G10" s="22">
        <v>2230</v>
      </c>
      <c r="I10" s="3"/>
      <c r="J10" s="3"/>
    </row>
    <row r="11" spans="2:10" ht="14.25" thickBot="1" x14ac:dyDescent="0.2">
      <c r="B11" s="11">
        <v>5</v>
      </c>
      <c r="C11" s="11">
        <v>976</v>
      </c>
      <c r="D11" s="35"/>
      <c r="E11" s="27"/>
      <c r="F11" s="27"/>
      <c r="G11" s="8">
        <v>2308</v>
      </c>
      <c r="I11" s="3"/>
      <c r="J11" s="3"/>
    </row>
    <row r="12" spans="2:10" x14ac:dyDescent="0.15">
      <c r="C12" s="4"/>
      <c r="D12" s="4"/>
      <c r="E12" s="4"/>
      <c r="F12" s="4"/>
      <c r="G12" s="4"/>
      <c r="H12" s="5"/>
      <c r="I12" s="3"/>
      <c r="J12" s="3"/>
    </row>
    <row r="13" spans="2:10" ht="14.25" thickBot="1" x14ac:dyDescent="0.2">
      <c r="B13" s="2" t="s">
        <v>69</v>
      </c>
    </row>
    <row r="14" spans="2:10" ht="14.25" thickBot="1" x14ac:dyDescent="0.2">
      <c r="B14" s="14" t="s">
        <v>8</v>
      </c>
      <c r="C14" s="17" t="s">
        <v>33</v>
      </c>
      <c r="D14" s="20" t="s">
        <v>34</v>
      </c>
      <c r="E14" s="18" t="s">
        <v>2</v>
      </c>
      <c r="F14" s="18" t="s">
        <v>1</v>
      </c>
      <c r="G14" s="18" t="s">
        <v>25</v>
      </c>
    </row>
    <row r="15" spans="2:10" x14ac:dyDescent="0.15">
      <c r="B15" s="6" t="s">
        <v>9</v>
      </c>
      <c r="C15" s="6">
        <v>523</v>
      </c>
      <c r="D15" s="28">
        <v>30</v>
      </c>
      <c r="E15" s="28">
        <v>600</v>
      </c>
      <c r="F15" s="28">
        <v>820</v>
      </c>
      <c r="G15" s="15">
        <v>2055</v>
      </c>
    </row>
    <row r="16" spans="2:10" ht="14.25" thickBot="1" x14ac:dyDescent="0.2">
      <c r="B16" s="11" t="s">
        <v>10</v>
      </c>
      <c r="C16" s="11">
        <v>649</v>
      </c>
      <c r="D16" s="34"/>
      <c r="E16" s="26"/>
      <c r="F16" s="26"/>
      <c r="G16" s="8">
        <v>2198</v>
      </c>
      <c r="I16" s="3"/>
      <c r="J16" s="3"/>
    </row>
    <row r="17" spans="2:10" x14ac:dyDescent="0.15">
      <c r="B17" s="12">
        <v>1</v>
      </c>
      <c r="C17" s="10">
        <v>696</v>
      </c>
      <c r="D17" s="28">
        <v>60</v>
      </c>
      <c r="E17" s="26"/>
      <c r="F17" s="26"/>
      <c r="G17" s="9">
        <v>2287</v>
      </c>
      <c r="I17" s="3"/>
      <c r="J17" s="3"/>
    </row>
    <row r="18" spans="2:10" x14ac:dyDescent="0.15">
      <c r="B18" s="10">
        <v>2</v>
      </c>
      <c r="C18" s="10">
        <v>764</v>
      </c>
      <c r="D18" s="34"/>
      <c r="E18" s="26"/>
      <c r="F18" s="26"/>
      <c r="G18" s="22">
        <v>2365</v>
      </c>
      <c r="I18" s="3"/>
      <c r="J18" s="3"/>
    </row>
    <row r="19" spans="2:10" x14ac:dyDescent="0.15">
      <c r="B19" s="10">
        <v>3</v>
      </c>
      <c r="C19" s="10">
        <v>838</v>
      </c>
      <c r="D19" s="34"/>
      <c r="E19" s="26"/>
      <c r="F19" s="26"/>
      <c r="G19" s="7">
        <v>2450</v>
      </c>
      <c r="I19" s="3"/>
      <c r="J19" s="3"/>
    </row>
    <row r="20" spans="2:10" x14ac:dyDescent="0.15">
      <c r="B20" s="10">
        <v>4</v>
      </c>
      <c r="C20" s="10">
        <v>908</v>
      </c>
      <c r="D20" s="34"/>
      <c r="E20" s="26"/>
      <c r="F20" s="26"/>
      <c r="G20" s="22">
        <v>2530</v>
      </c>
      <c r="I20" s="3"/>
      <c r="J20" s="3"/>
    </row>
    <row r="21" spans="2:10" ht="14.25" thickBot="1" x14ac:dyDescent="0.2">
      <c r="B21" s="11">
        <v>5</v>
      </c>
      <c r="C21" s="11">
        <v>976</v>
      </c>
      <c r="D21" s="35"/>
      <c r="E21" s="27"/>
      <c r="F21" s="27"/>
      <c r="G21" s="8">
        <v>2608</v>
      </c>
      <c r="I21" s="3"/>
      <c r="J21" s="3"/>
    </row>
    <row r="22" spans="2:10" x14ac:dyDescent="0.15">
      <c r="C22" s="4"/>
      <c r="D22" s="4"/>
      <c r="E22" s="4"/>
      <c r="F22" s="4"/>
      <c r="G22" s="4"/>
      <c r="H22" s="5"/>
      <c r="I22" s="3"/>
      <c r="J22" s="3"/>
    </row>
    <row r="23" spans="2:10" ht="14.25" thickBot="1" x14ac:dyDescent="0.2">
      <c r="B23" s="2" t="s">
        <v>70</v>
      </c>
    </row>
    <row r="24" spans="2:10" ht="14.25" thickBot="1" x14ac:dyDescent="0.2">
      <c r="B24" s="14" t="s">
        <v>8</v>
      </c>
      <c r="C24" s="17" t="s">
        <v>33</v>
      </c>
      <c r="D24" s="20" t="s">
        <v>34</v>
      </c>
      <c r="E24" s="18" t="s">
        <v>2</v>
      </c>
      <c r="F24" s="18" t="s">
        <v>1</v>
      </c>
      <c r="G24" s="18" t="s">
        <v>25</v>
      </c>
    </row>
    <row r="25" spans="2:10" x14ac:dyDescent="0.15">
      <c r="B25" s="6" t="s">
        <v>9</v>
      </c>
      <c r="C25" s="6">
        <v>523</v>
      </c>
      <c r="D25" s="28">
        <v>30</v>
      </c>
      <c r="E25" s="28">
        <v>1000</v>
      </c>
      <c r="F25" s="28">
        <v>1310</v>
      </c>
      <c r="G25" s="15">
        <v>2945</v>
      </c>
    </row>
    <row r="26" spans="2:10" ht="14.25" thickBot="1" x14ac:dyDescent="0.2">
      <c r="B26" s="11" t="s">
        <v>10</v>
      </c>
      <c r="C26" s="11">
        <v>649</v>
      </c>
      <c r="D26" s="34"/>
      <c r="E26" s="26"/>
      <c r="F26" s="32"/>
      <c r="G26" s="8">
        <v>3088</v>
      </c>
      <c r="I26" s="3"/>
      <c r="J26" s="3"/>
    </row>
    <row r="27" spans="2:10" x14ac:dyDescent="0.15">
      <c r="B27" s="12">
        <v>1</v>
      </c>
      <c r="C27" s="10">
        <v>696</v>
      </c>
      <c r="D27" s="28">
        <v>60</v>
      </c>
      <c r="E27" s="26"/>
      <c r="F27" s="26"/>
      <c r="G27" s="9">
        <v>3177</v>
      </c>
      <c r="I27" s="3"/>
      <c r="J27" s="3"/>
    </row>
    <row r="28" spans="2:10" x14ac:dyDescent="0.15">
      <c r="B28" s="10">
        <v>2</v>
      </c>
      <c r="C28" s="10">
        <v>764</v>
      </c>
      <c r="D28" s="34"/>
      <c r="E28" s="26"/>
      <c r="F28" s="26"/>
      <c r="G28" s="22">
        <v>3255</v>
      </c>
      <c r="I28" s="3"/>
      <c r="J28" s="3"/>
    </row>
    <row r="29" spans="2:10" x14ac:dyDescent="0.15">
      <c r="B29" s="10">
        <v>3</v>
      </c>
      <c r="C29" s="10">
        <v>838</v>
      </c>
      <c r="D29" s="34"/>
      <c r="E29" s="26"/>
      <c r="F29" s="26"/>
      <c r="G29" s="7">
        <v>3340</v>
      </c>
      <c r="I29" s="3"/>
      <c r="J29" s="3"/>
    </row>
    <row r="30" spans="2:10" x14ac:dyDescent="0.15">
      <c r="B30" s="10">
        <v>4</v>
      </c>
      <c r="C30" s="10">
        <v>908</v>
      </c>
      <c r="D30" s="34"/>
      <c r="E30" s="26"/>
      <c r="F30" s="26"/>
      <c r="G30" s="22">
        <v>3420</v>
      </c>
      <c r="I30" s="3"/>
      <c r="J30" s="3"/>
    </row>
    <row r="31" spans="2:10" ht="14.25" thickBot="1" x14ac:dyDescent="0.2">
      <c r="B31" s="11">
        <v>5</v>
      </c>
      <c r="C31" s="11">
        <v>976</v>
      </c>
      <c r="D31" s="35"/>
      <c r="E31" s="27"/>
      <c r="F31" s="27"/>
      <c r="G31" s="8">
        <v>3498</v>
      </c>
      <c r="I31" s="3"/>
      <c r="J31" s="3"/>
    </row>
    <row r="33" spans="2:10" ht="14.25" thickBot="1" x14ac:dyDescent="0.2">
      <c r="B33" s="2" t="s">
        <v>71</v>
      </c>
    </row>
    <row r="34" spans="2:10" ht="14.25" thickBot="1" x14ac:dyDescent="0.2">
      <c r="B34" s="14" t="s">
        <v>8</v>
      </c>
      <c r="C34" s="17" t="s">
        <v>33</v>
      </c>
      <c r="D34" s="20" t="s">
        <v>34</v>
      </c>
      <c r="E34" s="18" t="s">
        <v>2</v>
      </c>
      <c r="F34" s="18" t="s">
        <v>1</v>
      </c>
      <c r="G34" s="18" t="s">
        <v>25</v>
      </c>
    </row>
    <row r="35" spans="2:10" x14ac:dyDescent="0.15">
      <c r="B35" s="6" t="s">
        <v>9</v>
      </c>
      <c r="C35" s="6">
        <v>523</v>
      </c>
      <c r="D35" s="28">
        <v>30</v>
      </c>
      <c r="E35" s="28">
        <v>1300</v>
      </c>
      <c r="F35" s="28">
        <v>1310</v>
      </c>
      <c r="G35" s="15">
        <v>3245</v>
      </c>
    </row>
    <row r="36" spans="2:10" ht="14.25" thickBot="1" x14ac:dyDescent="0.2">
      <c r="B36" s="11" t="s">
        <v>10</v>
      </c>
      <c r="C36" s="11">
        <v>649</v>
      </c>
      <c r="D36" s="34"/>
      <c r="E36" s="26"/>
      <c r="F36" s="32"/>
      <c r="G36" s="8">
        <v>3388</v>
      </c>
      <c r="I36" s="3"/>
      <c r="J36" s="3"/>
    </row>
    <row r="37" spans="2:10" x14ac:dyDescent="0.15">
      <c r="B37" s="12">
        <v>1</v>
      </c>
      <c r="C37" s="10">
        <v>696</v>
      </c>
      <c r="D37" s="28">
        <v>60</v>
      </c>
      <c r="E37" s="26"/>
      <c r="F37" s="26"/>
      <c r="G37" s="9">
        <v>3477</v>
      </c>
      <c r="I37" s="3"/>
      <c r="J37" s="3"/>
    </row>
    <row r="38" spans="2:10" x14ac:dyDescent="0.15">
      <c r="B38" s="10">
        <v>2</v>
      </c>
      <c r="C38" s="10">
        <v>764</v>
      </c>
      <c r="D38" s="34"/>
      <c r="E38" s="26"/>
      <c r="F38" s="26"/>
      <c r="G38" s="22">
        <v>3555</v>
      </c>
      <c r="I38" s="3"/>
      <c r="J38" s="3"/>
    </row>
    <row r="39" spans="2:10" x14ac:dyDescent="0.15">
      <c r="B39" s="10">
        <v>3</v>
      </c>
      <c r="C39" s="10">
        <v>838</v>
      </c>
      <c r="D39" s="34"/>
      <c r="E39" s="26"/>
      <c r="F39" s="26"/>
      <c r="G39" s="7">
        <v>3640</v>
      </c>
      <c r="I39" s="3"/>
      <c r="J39" s="3"/>
    </row>
    <row r="40" spans="2:10" x14ac:dyDescent="0.15">
      <c r="B40" s="10">
        <v>4</v>
      </c>
      <c r="C40" s="10">
        <v>908</v>
      </c>
      <c r="D40" s="34"/>
      <c r="E40" s="26"/>
      <c r="F40" s="26"/>
      <c r="G40" s="22">
        <v>3720</v>
      </c>
      <c r="I40" s="3"/>
      <c r="J40" s="3"/>
    </row>
    <row r="41" spans="2:10" ht="14.25" thickBot="1" x14ac:dyDescent="0.2">
      <c r="B41" s="11">
        <v>5</v>
      </c>
      <c r="C41" s="11">
        <v>976</v>
      </c>
      <c r="D41" s="35"/>
      <c r="E41" s="27"/>
      <c r="F41" s="27"/>
      <c r="G41" s="8">
        <v>3798</v>
      </c>
      <c r="I41" s="3"/>
      <c r="J41" s="3"/>
    </row>
    <row r="42" spans="2:10" x14ac:dyDescent="0.15">
      <c r="B42" s="4"/>
      <c r="C42" s="4"/>
      <c r="D42" s="3"/>
      <c r="E42" s="4"/>
      <c r="F42" s="4"/>
      <c r="G42" s="5"/>
      <c r="I42" s="3"/>
      <c r="J42" s="3"/>
    </row>
    <row r="43" spans="2:10" ht="14.25" thickBot="1" x14ac:dyDescent="0.2">
      <c r="B43" s="2" t="s">
        <v>68</v>
      </c>
    </row>
    <row r="44" spans="2:10" ht="14.25" thickBot="1" x14ac:dyDescent="0.2">
      <c r="B44" s="14" t="s">
        <v>8</v>
      </c>
      <c r="C44" s="17" t="s">
        <v>33</v>
      </c>
      <c r="D44" s="20" t="s">
        <v>34</v>
      </c>
      <c r="E44" s="18" t="s">
        <v>2</v>
      </c>
      <c r="F44" s="18" t="s">
        <v>1</v>
      </c>
      <c r="G44" s="18" t="s">
        <v>25</v>
      </c>
      <c r="H44" s="18" t="s">
        <v>26</v>
      </c>
    </row>
    <row r="45" spans="2:10" x14ac:dyDescent="0.15">
      <c r="B45" s="6" t="s">
        <v>9</v>
      </c>
      <c r="C45" s="6">
        <v>523</v>
      </c>
      <c r="D45" s="28">
        <v>30</v>
      </c>
      <c r="E45" s="28">
        <v>1445</v>
      </c>
      <c r="F45" s="28">
        <v>2006</v>
      </c>
      <c r="G45" s="15">
        <v>4086</v>
      </c>
      <c r="H45" s="21">
        <v>4720</v>
      </c>
    </row>
    <row r="46" spans="2:10" ht="14.25" thickBot="1" x14ac:dyDescent="0.2">
      <c r="B46" s="11" t="s">
        <v>10</v>
      </c>
      <c r="C46" s="11">
        <v>649</v>
      </c>
      <c r="D46" s="34"/>
      <c r="E46" s="26"/>
      <c r="F46" s="26"/>
      <c r="G46" s="8">
        <v>4229</v>
      </c>
      <c r="H46" s="8">
        <v>5007</v>
      </c>
      <c r="I46" s="3"/>
      <c r="J46" s="3"/>
    </row>
    <row r="47" spans="2:10" x14ac:dyDescent="0.15">
      <c r="B47" s="12">
        <v>1</v>
      </c>
      <c r="C47" s="10">
        <v>696</v>
      </c>
      <c r="D47" s="28">
        <v>60</v>
      </c>
      <c r="E47" s="26"/>
      <c r="F47" s="26"/>
      <c r="G47" s="9">
        <v>4318</v>
      </c>
      <c r="H47" s="21">
        <v>5185</v>
      </c>
      <c r="I47" s="3"/>
      <c r="J47" s="3"/>
    </row>
    <row r="48" spans="2:10" x14ac:dyDescent="0.15">
      <c r="B48" s="10">
        <v>2</v>
      </c>
      <c r="C48" s="10">
        <v>764</v>
      </c>
      <c r="D48" s="34"/>
      <c r="E48" s="26"/>
      <c r="F48" s="26"/>
      <c r="G48" s="22">
        <v>4396</v>
      </c>
      <c r="H48" s="7">
        <v>5210</v>
      </c>
      <c r="I48" s="3"/>
      <c r="J48" s="3"/>
    </row>
    <row r="49" spans="2:10" x14ac:dyDescent="0.15">
      <c r="B49" s="10">
        <v>3</v>
      </c>
      <c r="C49" s="10">
        <v>838</v>
      </c>
      <c r="D49" s="34"/>
      <c r="E49" s="26"/>
      <c r="F49" s="26"/>
      <c r="G49" s="7">
        <v>4481</v>
      </c>
      <c r="H49" s="7">
        <v>5511</v>
      </c>
      <c r="I49" s="3"/>
      <c r="J49" s="3"/>
    </row>
    <row r="50" spans="2:10" x14ac:dyDescent="0.15">
      <c r="B50" s="10">
        <v>4</v>
      </c>
      <c r="C50" s="10">
        <v>908</v>
      </c>
      <c r="D50" s="34"/>
      <c r="E50" s="26"/>
      <c r="F50" s="26"/>
      <c r="G50" s="22">
        <v>4561</v>
      </c>
      <c r="H50" s="7">
        <v>5670</v>
      </c>
      <c r="I50" s="3"/>
      <c r="J50" s="3"/>
    </row>
    <row r="51" spans="2:10" ht="14.25" thickBot="1" x14ac:dyDescent="0.2">
      <c r="B51" s="11">
        <v>5</v>
      </c>
      <c r="C51" s="11">
        <v>976</v>
      </c>
      <c r="D51" s="35"/>
      <c r="E51" s="27"/>
      <c r="F51" s="27"/>
      <c r="G51" s="8">
        <v>4639</v>
      </c>
      <c r="H51" s="8">
        <v>5827</v>
      </c>
      <c r="I51" s="3"/>
      <c r="J51" s="3"/>
    </row>
    <row r="52" spans="2:10" ht="14.25" thickBot="1" x14ac:dyDescent="0.2">
      <c r="C52" s="4"/>
      <c r="D52" s="4"/>
      <c r="E52" s="4"/>
      <c r="F52" s="4"/>
      <c r="G52" s="14" t="s">
        <v>8</v>
      </c>
      <c r="H52" s="18" t="s">
        <v>51</v>
      </c>
      <c r="I52" s="3"/>
      <c r="J52" s="3"/>
    </row>
    <row r="53" spans="2:10" x14ac:dyDescent="0.15">
      <c r="B53" s="13" t="s">
        <v>64</v>
      </c>
      <c r="C53" s="13"/>
      <c r="D53" s="13"/>
      <c r="E53" s="13"/>
      <c r="F53" s="13"/>
      <c r="G53" s="6" t="s">
        <v>9</v>
      </c>
      <c r="H53" s="21">
        <v>5354</v>
      </c>
    </row>
    <row r="54" spans="2:10" ht="14.25" thickBot="1" x14ac:dyDescent="0.2">
      <c r="B54" s="13" t="s">
        <v>53</v>
      </c>
      <c r="C54" s="13"/>
      <c r="D54" s="13"/>
      <c r="E54" s="13"/>
      <c r="F54" s="13"/>
      <c r="G54" s="11" t="s">
        <v>10</v>
      </c>
      <c r="H54" s="8">
        <v>5785</v>
      </c>
    </row>
    <row r="55" spans="2:10" x14ac:dyDescent="0.15">
      <c r="B55" s="25" t="s">
        <v>66</v>
      </c>
      <c r="C55" s="25"/>
      <c r="D55" s="25"/>
      <c r="E55" s="25"/>
      <c r="F55" s="13"/>
      <c r="G55" s="12">
        <v>1</v>
      </c>
      <c r="H55" s="21">
        <v>6051</v>
      </c>
    </row>
    <row r="56" spans="2:10" x14ac:dyDescent="0.15">
      <c r="B56" s="13" t="s">
        <v>54</v>
      </c>
      <c r="C56" s="13"/>
      <c r="D56" s="13"/>
      <c r="E56" s="13"/>
      <c r="F56" s="13"/>
      <c r="G56" s="10">
        <v>2</v>
      </c>
      <c r="H56" s="7">
        <v>6284</v>
      </c>
    </row>
    <row r="57" spans="2:10" x14ac:dyDescent="0.15">
      <c r="B57" s="13" t="s">
        <v>50</v>
      </c>
      <c r="C57" s="13"/>
      <c r="D57" s="13"/>
      <c r="E57" s="13"/>
      <c r="F57" s="13"/>
      <c r="G57" s="10">
        <v>3</v>
      </c>
      <c r="H57" s="7">
        <v>6541</v>
      </c>
    </row>
    <row r="58" spans="2:10" x14ac:dyDescent="0.15">
      <c r="B58" s="13"/>
      <c r="C58" s="13"/>
      <c r="D58" s="13"/>
      <c r="E58" s="13"/>
      <c r="F58" s="13"/>
      <c r="G58" s="10">
        <v>4</v>
      </c>
      <c r="H58" s="7">
        <v>6780</v>
      </c>
    </row>
    <row r="59" spans="2:10" ht="14.25" thickBot="1" x14ac:dyDescent="0.2">
      <c r="B59" s="31" t="s">
        <v>30</v>
      </c>
      <c r="C59" s="31"/>
      <c r="D59" s="31"/>
      <c r="E59" s="31"/>
      <c r="F59" s="13"/>
      <c r="G59" s="11">
        <v>5</v>
      </c>
      <c r="H59" s="8">
        <v>7015</v>
      </c>
    </row>
    <row r="60" spans="2:10" x14ac:dyDescent="0.15">
      <c r="B60" s="23" t="s">
        <v>62</v>
      </c>
      <c r="C60" s="23"/>
      <c r="D60" s="23"/>
      <c r="E60" s="23"/>
      <c r="F60" s="23"/>
      <c r="G60" s="23"/>
      <c r="H60" s="23"/>
    </row>
    <row r="61" spans="2:10" x14ac:dyDescent="0.15">
      <c r="B61" s="23" t="s">
        <v>63</v>
      </c>
      <c r="C61" s="23"/>
      <c r="D61" s="23"/>
      <c r="E61" s="23"/>
      <c r="F61" s="23"/>
      <c r="G61" s="23"/>
      <c r="H61" s="23"/>
    </row>
    <row r="62" spans="2:10" x14ac:dyDescent="0.15">
      <c r="B62" s="23" t="s">
        <v>58</v>
      </c>
      <c r="C62" s="23"/>
      <c r="D62" s="23"/>
      <c r="E62" s="23"/>
      <c r="F62" s="23"/>
      <c r="G62" s="23"/>
      <c r="H62" s="23"/>
    </row>
    <row r="63" spans="2:10" x14ac:dyDescent="0.15">
      <c r="B63" s="23" t="s">
        <v>59</v>
      </c>
      <c r="C63" s="23"/>
      <c r="D63" s="23"/>
      <c r="E63" s="23"/>
      <c r="F63" s="23"/>
      <c r="G63" s="23"/>
      <c r="H63" s="23"/>
    </row>
    <row r="64" spans="2:10" x14ac:dyDescent="0.15">
      <c r="B64" s="23" t="s">
        <v>60</v>
      </c>
      <c r="C64" s="23"/>
      <c r="D64" s="23"/>
      <c r="E64" s="23"/>
      <c r="F64" s="23"/>
      <c r="G64" s="23"/>
      <c r="H64" s="23"/>
    </row>
    <row r="65" spans="2:8" x14ac:dyDescent="0.15">
      <c r="B65" s="16" t="s">
        <v>40</v>
      </c>
      <c r="C65" s="16"/>
      <c r="D65" s="16"/>
      <c r="E65" s="16"/>
      <c r="F65" s="16"/>
      <c r="G65" s="16"/>
      <c r="H65" s="16"/>
    </row>
    <row r="66" spans="2:8" x14ac:dyDescent="0.15">
      <c r="B66" s="24" t="s">
        <v>47</v>
      </c>
      <c r="C66" s="24"/>
      <c r="D66" s="24"/>
      <c r="E66" s="24"/>
      <c r="F66" s="24"/>
      <c r="G66" s="24"/>
      <c r="H66" s="24"/>
    </row>
    <row r="67" spans="2:8" x14ac:dyDescent="0.15">
      <c r="B67" s="30" t="s">
        <v>55</v>
      </c>
      <c r="C67" s="30"/>
      <c r="D67" s="30"/>
      <c r="E67" s="30"/>
      <c r="F67" s="30"/>
      <c r="G67" s="30"/>
      <c r="H67" s="30"/>
    </row>
  </sheetData>
  <mergeCells count="25">
    <mergeCell ref="D35:D36"/>
    <mergeCell ref="E35:E41"/>
    <mergeCell ref="F35:F41"/>
    <mergeCell ref="D37:D41"/>
    <mergeCell ref="B67:H67"/>
    <mergeCell ref="D45:D46"/>
    <mergeCell ref="E45:E51"/>
    <mergeCell ref="F45:F51"/>
    <mergeCell ref="D47:D51"/>
    <mergeCell ref="B59:E59"/>
    <mergeCell ref="D15:D16"/>
    <mergeCell ref="E15:E21"/>
    <mergeCell ref="F15:F21"/>
    <mergeCell ref="D17:D21"/>
    <mergeCell ref="D25:D26"/>
    <mergeCell ref="E25:E31"/>
    <mergeCell ref="F25:F31"/>
    <mergeCell ref="D27:D31"/>
    <mergeCell ref="B1:G1"/>
    <mergeCell ref="F2:G2"/>
    <mergeCell ref="I2:J2"/>
    <mergeCell ref="D5:D6"/>
    <mergeCell ref="E5:E11"/>
    <mergeCell ref="F5:F11"/>
    <mergeCell ref="D7:D11"/>
  </mergeCells>
  <phoneticPr fontId="1"/>
  <pageMargins left="0.9055118110236221" right="0.70866141732283472" top="0.74803149606299213" bottom="0.35433070866141736" header="0.31496062992125984" footer="0.31496062992125984"/>
  <pageSetup paperSize="9" scale="89" orientation="portrait" horizontalDpi="300"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B0ACCF-4452-4A9C-B45A-7CC2B8B6B1A8}">
  <dimension ref="B1:J67"/>
  <sheetViews>
    <sheetView zoomScaleNormal="100" workbookViewId="0">
      <selection activeCell="I9" sqref="I9"/>
    </sheetView>
  </sheetViews>
  <sheetFormatPr defaultRowHeight="13.5" x14ac:dyDescent="0.15"/>
  <cols>
    <col min="1" max="1" width="4.375" customWidth="1"/>
    <col min="3" max="3" width="20.375" customWidth="1"/>
    <col min="4" max="4" width="15.25" customWidth="1"/>
    <col min="5" max="5" width="10.375" customWidth="1"/>
    <col min="6" max="6" width="11.25" customWidth="1"/>
    <col min="7" max="7" width="12.875" customWidth="1"/>
    <col min="8" max="8" width="12.75" customWidth="1"/>
  </cols>
  <sheetData>
    <row r="1" spans="2:10" ht="17.25" x14ac:dyDescent="0.15">
      <c r="B1" s="36" t="s">
        <v>67</v>
      </c>
      <c r="C1" s="36"/>
      <c r="D1" s="36"/>
      <c r="E1" s="36"/>
      <c r="F1" s="36"/>
      <c r="G1" s="36"/>
    </row>
    <row r="2" spans="2:10" x14ac:dyDescent="0.15">
      <c r="F2" s="29" t="s">
        <v>75</v>
      </c>
      <c r="G2" s="29"/>
      <c r="I2" s="29"/>
      <c r="J2" s="29"/>
    </row>
    <row r="3" spans="2:10" ht="14.25" thickBot="1" x14ac:dyDescent="0.2">
      <c r="B3" s="2" t="s">
        <v>72</v>
      </c>
    </row>
    <row r="4" spans="2:10" ht="15" customHeight="1" thickBot="1" x14ac:dyDescent="0.2">
      <c r="B4" s="14" t="s">
        <v>8</v>
      </c>
      <c r="C4" s="17" t="s">
        <v>33</v>
      </c>
      <c r="D4" s="20" t="s">
        <v>34</v>
      </c>
      <c r="E4" s="18" t="s">
        <v>2</v>
      </c>
      <c r="F4" s="18" t="s">
        <v>1</v>
      </c>
      <c r="G4" s="18" t="s">
        <v>25</v>
      </c>
    </row>
    <row r="5" spans="2:10" x14ac:dyDescent="0.15">
      <c r="B5" s="6" t="s">
        <v>9</v>
      </c>
      <c r="C5" s="6">
        <v>529</v>
      </c>
      <c r="D5" s="28">
        <v>30</v>
      </c>
      <c r="E5" s="28">
        <v>300</v>
      </c>
      <c r="F5" s="28">
        <v>820</v>
      </c>
      <c r="G5" s="15">
        <v>1792</v>
      </c>
    </row>
    <row r="6" spans="2:10" ht="14.25" thickBot="1" x14ac:dyDescent="0.2">
      <c r="B6" s="11" t="s">
        <v>10</v>
      </c>
      <c r="C6" s="11">
        <v>656</v>
      </c>
      <c r="D6" s="34"/>
      <c r="E6" s="26"/>
      <c r="F6" s="26"/>
      <c r="G6" s="8">
        <v>1945</v>
      </c>
    </row>
    <row r="7" spans="2:10" x14ac:dyDescent="0.15">
      <c r="B7" s="12">
        <v>1</v>
      </c>
      <c r="C7" s="10">
        <v>704</v>
      </c>
      <c r="D7" s="28">
        <v>60</v>
      </c>
      <c r="E7" s="26"/>
      <c r="F7" s="26"/>
      <c r="G7" s="9">
        <v>2039</v>
      </c>
      <c r="I7" s="3"/>
      <c r="J7" s="3"/>
    </row>
    <row r="8" spans="2:10" x14ac:dyDescent="0.15">
      <c r="B8" s="10">
        <v>2</v>
      </c>
      <c r="C8" s="10">
        <v>772</v>
      </c>
      <c r="D8" s="34"/>
      <c r="E8" s="26"/>
      <c r="F8" s="26"/>
      <c r="G8" s="22">
        <v>2121</v>
      </c>
      <c r="I8" s="3"/>
      <c r="J8" s="3"/>
    </row>
    <row r="9" spans="2:10" x14ac:dyDescent="0.15">
      <c r="B9" s="10">
        <v>3</v>
      </c>
      <c r="C9" s="10">
        <v>847</v>
      </c>
      <c r="D9" s="34"/>
      <c r="E9" s="26"/>
      <c r="F9" s="26"/>
      <c r="G9" s="7">
        <v>2211</v>
      </c>
      <c r="I9" s="3"/>
      <c r="J9" s="3"/>
    </row>
    <row r="10" spans="2:10" x14ac:dyDescent="0.15">
      <c r="B10" s="10">
        <v>4</v>
      </c>
      <c r="C10" s="10">
        <v>918</v>
      </c>
      <c r="D10" s="34"/>
      <c r="E10" s="26"/>
      <c r="F10" s="26"/>
      <c r="G10" s="22">
        <v>2297</v>
      </c>
      <c r="I10" s="3"/>
      <c r="J10" s="3"/>
    </row>
    <row r="11" spans="2:10" ht="14.25" thickBot="1" x14ac:dyDescent="0.2">
      <c r="B11" s="11">
        <v>5</v>
      </c>
      <c r="C11" s="11">
        <v>987</v>
      </c>
      <c r="D11" s="35"/>
      <c r="E11" s="27"/>
      <c r="F11" s="27"/>
      <c r="G11" s="8">
        <v>2380</v>
      </c>
      <c r="I11" s="3"/>
      <c r="J11" s="3"/>
    </row>
    <row r="12" spans="2:10" x14ac:dyDescent="0.15">
      <c r="C12" s="4"/>
      <c r="D12" s="4"/>
      <c r="E12" s="4"/>
      <c r="F12" s="4"/>
      <c r="G12" s="4"/>
      <c r="H12" s="5"/>
      <c r="I12" s="3"/>
      <c r="J12" s="3"/>
    </row>
    <row r="13" spans="2:10" ht="14.25" thickBot="1" x14ac:dyDescent="0.2">
      <c r="B13" s="2" t="s">
        <v>69</v>
      </c>
    </row>
    <row r="14" spans="2:10" ht="14.25" thickBot="1" x14ac:dyDescent="0.2">
      <c r="B14" s="14" t="s">
        <v>8</v>
      </c>
      <c r="C14" s="17" t="s">
        <v>33</v>
      </c>
      <c r="D14" s="20" t="s">
        <v>34</v>
      </c>
      <c r="E14" s="18" t="s">
        <v>2</v>
      </c>
      <c r="F14" s="18" t="s">
        <v>1</v>
      </c>
      <c r="G14" s="18" t="s">
        <v>25</v>
      </c>
    </row>
    <row r="15" spans="2:10" x14ac:dyDescent="0.15">
      <c r="B15" s="6" t="s">
        <v>9</v>
      </c>
      <c r="C15" s="6">
        <v>529</v>
      </c>
      <c r="D15" s="28">
        <v>30</v>
      </c>
      <c r="E15" s="28">
        <v>600</v>
      </c>
      <c r="F15" s="28">
        <v>820</v>
      </c>
      <c r="G15" s="15">
        <v>2092</v>
      </c>
    </row>
    <row r="16" spans="2:10" ht="14.25" thickBot="1" x14ac:dyDescent="0.2">
      <c r="B16" s="11" t="s">
        <v>10</v>
      </c>
      <c r="C16" s="11">
        <v>656</v>
      </c>
      <c r="D16" s="34"/>
      <c r="E16" s="26"/>
      <c r="F16" s="26"/>
      <c r="G16" s="8">
        <v>2245</v>
      </c>
      <c r="I16" s="3"/>
      <c r="J16" s="3"/>
    </row>
    <row r="17" spans="2:10" x14ac:dyDescent="0.15">
      <c r="B17" s="12">
        <v>1</v>
      </c>
      <c r="C17" s="10">
        <v>704</v>
      </c>
      <c r="D17" s="28">
        <v>60</v>
      </c>
      <c r="E17" s="26"/>
      <c r="F17" s="26"/>
      <c r="G17" s="9">
        <v>2339</v>
      </c>
      <c r="I17" s="3"/>
      <c r="J17" s="3"/>
    </row>
    <row r="18" spans="2:10" x14ac:dyDescent="0.15">
      <c r="B18" s="10">
        <v>2</v>
      </c>
      <c r="C18" s="10">
        <v>772</v>
      </c>
      <c r="D18" s="34"/>
      <c r="E18" s="26"/>
      <c r="F18" s="26"/>
      <c r="G18" s="22">
        <v>2421</v>
      </c>
      <c r="I18" s="3"/>
      <c r="J18" s="3"/>
    </row>
    <row r="19" spans="2:10" x14ac:dyDescent="0.15">
      <c r="B19" s="10">
        <v>3</v>
      </c>
      <c r="C19" s="10">
        <v>847</v>
      </c>
      <c r="D19" s="34"/>
      <c r="E19" s="26"/>
      <c r="F19" s="26"/>
      <c r="G19" s="7">
        <v>2511</v>
      </c>
      <c r="I19" s="3"/>
      <c r="J19" s="3"/>
    </row>
    <row r="20" spans="2:10" x14ac:dyDescent="0.15">
      <c r="B20" s="10">
        <v>4</v>
      </c>
      <c r="C20" s="10">
        <v>918</v>
      </c>
      <c r="D20" s="34"/>
      <c r="E20" s="26"/>
      <c r="F20" s="26"/>
      <c r="G20" s="22">
        <v>2597</v>
      </c>
      <c r="I20" s="3"/>
      <c r="J20" s="3"/>
    </row>
    <row r="21" spans="2:10" ht="14.25" thickBot="1" x14ac:dyDescent="0.2">
      <c r="B21" s="11">
        <v>5</v>
      </c>
      <c r="C21" s="11">
        <v>987</v>
      </c>
      <c r="D21" s="35"/>
      <c r="E21" s="27"/>
      <c r="F21" s="27"/>
      <c r="G21" s="8">
        <v>2680</v>
      </c>
      <c r="I21" s="3"/>
      <c r="J21" s="3"/>
    </row>
    <row r="22" spans="2:10" x14ac:dyDescent="0.15">
      <c r="C22" s="4"/>
      <c r="D22" s="4"/>
      <c r="E22" s="4"/>
      <c r="F22" s="4"/>
      <c r="G22" s="4"/>
      <c r="H22" s="5"/>
      <c r="I22" s="3"/>
      <c r="J22" s="3"/>
    </row>
    <row r="23" spans="2:10" ht="14.25" thickBot="1" x14ac:dyDescent="0.2">
      <c r="B23" s="2" t="s">
        <v>70</v>
      </c>
    </row>
    <row r="24" spans="2:10" ht="14.25" thickBot="1" x14ac:dyDescent="0.2">
      <c r="B24" s="14" t="s">
        <v>8</v>
      </c>
      <c r="C24" s="17" t="s">
        <v>33</v>
      </c>
      <c r="D24" s="20" t="s">
        <v>34</v>
      </c>
      <c r="E24" s="18" t="s">
        <v>2</v>
      </c>
      <c r="F24" s="18" t="s">
        <v>1</v>
      </c>
      <c r="G24" s="18" t="s">
        <v>25</v>
      </c>
    </row>
    <row r="25" spans="2:10" x14ac:dyDescent="0.15">
      <c r="B25" s="6" t="s">
        <v>9</v>
      </c>
      <c r="C25" s="6">
        <v>529</v>
      </c>
      <c r="D25" s="28">
        <v>30</v>
      </c>
      <c r="E25" s="28">
        <v>1000</v>
      </c>
      <c r="F25" s="28">
        <v>1310</v>
      </c>
      <c r="G25" s="15">
        <v>2982</v>
      </c>
    </row>
    <row r="26" spans="2:10" ht="14.25" thickBot="1" x14ac:dyDescent="0.2">
      <c r="B26" s="11" t="s">
        <v>10</v>
      </c>
      <c r="C26" s="11">
        <v>656</v>
      </c>
      <c r="D26" s="34"/>
      <c r="E26" s="26"/>
      <c r="F26" s="32"/>
      <c r="G26" s="8">
        <v>3135</v>
      </c>
      <c r="I26" s="3"/>
      <c r="J26" s="3"/>
    </row>
    <row r="27" spans="2:10" x14ac:dyDescent="0.15">
      <c r="B27" s="12">
        <v>1</v>
      </c>
      <c r="C27" s="10">
        <v>704</v>
      </c>
      <c r="D27" s="28">
        <v>60</v>
      </c>
      <c r="E27" s="26"/>
      <c r="F27" s="26"/>
      <c r="G27" s="9">
        <v>3229</v>
      </c>
      <c r="I27" s="3"/>
      <c r="J27" s="3"/>
    </row>
    <row r="28" spans="2:10" x14ac:dyDescent="0.15">
      <c r="B28" s="10">
        <v>2</v>
      </c>
      <c r="C28" s="10">
        <v>772</v>
      </c>
      <c r="D28" s="34"/>
      <c r="E28" s="26"/>
      <c r="F28" s="26"/>
      <c r="G28" s="22">
        <v>3311</v>
      </c>
      <c r="I28" s="3"/>
      <c r="J28" s="3"/>
    </row>
    <row r="29" spans="2:10" x14ac:dyDescent="0.15">
      <c r="B29" s="10">
        <v>3</v>
      </c>
      <c r="C29" s="10">
        <v>847</v>
      </c>
      <c r="D29" s="34"/>
      <c r="E29" s="26"/>
      <c r="F29" s="26"/>
      <c r="G29" s="7">
        <v>3401</v>
      </c>
      <c r="I29" s="3"/>
      <c r="J29" s="3"/>
    </row>
    <row r="30" spans="2:10" x14ac:dyDescent="0.15">
      <c r="B30" s="10">
        <v>4</v>
      </c>
      <c r="C30" s="10">
        <v>918</v>
      </c>
      <c r="D30" s="34"/>
      <c r="E30" s="26"/>
      <c r="F30" s="26"/>
      <c r="G30" s="22">
        <v>3487</v>
      </c>
      <c r="I30" s="3"/>
      <c r="J30" s="3"/>
    </row>
    <row r="31" spans="2:10" ht="14.25" thickBot="1" x14ac:dyDescent="0.2">
      <c r="B31" s="11">
        <v>5</v>
      </c>
      <c r="C31" s="11">
        <v>987</v>
      </c>
      <c r="D31" s="35"/>
      <c r="E31" s="27"/>
      <c r="F31" s="27"/>
      <c r="G31" s="8">
        <v>3570</v>
      </c>
      <c r="I31" s="3"/>
      <c r="J31" s="3"/>
    </row>
    <row r="33" spans="2:10" ht="14.25" thickBot="1" x14ac:dyDescent="0.2">
      <c r="B33" s="2" t="s">
        <v>71</v>
      </c>
    </row>
    <row r="34" spans="2:10" ht="14.25" thickBot="1" x14ac:dyDescent="0.2">
      <c r="B34" s="14" t="s">
        <v>8</v>
      </c>
      <c r="C34" s="17" t="s">
        <v>33</v>
      </c>
      <c r="D34" s="20" t="s">
        <v>34</v>
      </c>
      <c r="E34" s="18" t="s">
        <v>2</v>
      </c>
      <c r="F34" s="18" t="s">
        <v>1</v>
      </c>
      <c r="G34" s="18" t="s">
        <v>25</v>
      </c>
    </row>
    <row r="35" spans="2:10" x14ac:dyDescent="0.15">
      <c r="B35" s="6" t="s">
        <v>9</v>
      </c>
      <c r="C35" s="6">
        <v>529</v>
      </c>
      <c r="D35" s="28">
        <v>30</v>
      </c>
      <c r="E35" s="28">
        <v>1300</v>
      </c>
      <c r="F35" s="28">
        <v>1310</v>
      </c>
      <c r="G35" s="15">
        <v>3282</v>
      </c>
    </row>
    <row r="36" spans="2:10" ht="14.25" thickBot="1" x14ac:dyDescent="0.2">
      <c r="B36" s="11" t="s">
        <v>10</v>
      </c>
      <c r="C36" s="11">
        <v>656</v>
      </c>
      <c r="D36" s="34"/>
      <c r="E36" s="26"/>
      <c r="F36" s="32"/>
      <c r="G36" s="8">
        <v>3435</v>
      </c>
      <c r="I36" s="3"/>
      <c r="J36" s="3"/>
    </row>
    <row r="37" spans="2:10" x14ac:dyDescent="0.15">
      <c r="B37" s="12">
        <v>1</v>
      </c>
      <c r="C37" s="10">
        <v>704</v>
      </c>
      <c r="D37" s="28">
        <v>60</v>
      </c>
      <c r="E37" s="26"/>
      <c r="F37" s="26"/>
      <c r="G37" s="9">
        <v>3529</v>
      </c>
      <c r="I37" s="3"/>
      <c r="J37" s="3"/>
    </row>
    <row r="38" spans="2:10" x14ac:dyDescent="0.15">
      <c r="B38" s="10">
        <v>2</v>
      </c>
      <c r="C38" s="10">
        <v>772</v>
      </c>
      <c r="D38" s="34"/>
      <c r="E38" s="26"/>
      <c r="F38" s="26"/>
      <c r="G38" s="22">
        <v>3611</v>
      </c>
      <c r="I38" s="3"/>
      <c r="J38" s="3"/>
    </row>
    <row r="39" spans="2:10" x14ac:dyDescent="0.15">
      <c r="B39" s="10">
        <v>3</v>
      </c>
      <c r="C39" s="10">
        <v>847</v>
      </c>
      <c r="D39" s="34"/>
      <c r="E39" s="26"/>
      <c r="F39" s="26"/>
      <c r="G39" s="7">
        <v>3701</v>
      </c>
      <c r="I39" s="3"/>
      <c r="J39" s="3"/>
    </row>
    <row r="40" spans="2:10" x14ac:dyDescent="0.15">
      <c r="B40" s="10">
        <v>4</v>
      </c>
      <c r="C40" s="10">
        <v>918</v>
      </c>
      <c r="D40" s="34"/>
      <c r="E40" s="26"/>
      <c r="F40" s="26"/>
      <c r="G40" s="22">
        <v>3787</v>
      </c>
      <c r="I40" s="3"/>
      <c r="J40" s="3"/>
    </row>
    <row r="41" spans="2:10" ht="14.25" thickBot="1" x14ac:dyDescent="0.2">
      <c r="B41" s="11">
        <v>5</v>
      </c>
      <c r="C41" s="11">
        <v>987</v>
      </c>
      <c r="D41" s="35"/>
      <c r="E41" s="27"/>
      <c r="F41" s="27"/>
      <c r="G41" s="8">
        <v>3870</v>
      </c>
      <c r="I41" s="3"/>
      <c r="J41" s="3"/>
    </row>
    <row r="42" spans="2:10" x14ac:dyDescent="0.15">
      <c r="B42" s="4"/>
      <c r="C42" s="4"/>
      <c r="D42" s="3"/>
      <c r="E42" s="4"/>
      <c r="F42" s="4"/>
      <c r="G42" s="5"/>
      <c r="I42" s="3"/>
      <c r="J42" s="3"/>
    </row>
    <row r="43" spans="2:10" ht="14.25" thickBot="1" x14ac:dyDescent="0.2">
      <c r="B43" s="2" t="s">
        <v>68</v>
      </c>
    </row>
    <row r="44" spans="2:10" ht="14.25" thickBot="1" x14ac:dyDescent="0.2">
      <c r="B44" s="14" t="s">
        <v>8</v>
      </c>
      <c r="C44" s="17" t="s">
        <v>33</v>
      </c>
      <c r="D44" s="20" t="s">
        <v>34</v>
      </c>
      <c r="E44" s="18" t="s">
        <v>2</v>
      </c>
      <c r="F44" s="18" t="s">
        <v>1</v>
      </c>
      <c r="G44" s="18" t="s">
        <v>25</v>
      </c>
      <c r="H44" s="18" t="s">
        <v>26</v>
      </c>
    </row>
    <row r="45" spans="2:10" x14ac:dyDescent="0.15">
      <c r="B45" s="6" t="s">
        <v>9</v>
      </c>
      <c r="C45" s="6">
        <v>529</v>
      </c>
      <c r="D45" s="28">
        <v>30</v>
      </c>
      <c r="E45" s="28">
        <v>1445</v>
      </c>
      <c r="F45" s="28">
        <v>2006</v>
      </c>
      <c r="G45" s="15">
        <v>4123</v>
      </c>
      <c r="H45" s="21">
        <v>4795</v>
      </c>
    </row>
    <row r="46" spans="2:10" ht="14.25" thickBot="1" x14ac:dyDescent="0.2">
      <c r="B46" s="11" t="s">
        <v>10</v>
      </c>
      <c r="C46" s="11">
        <v>656</v>
      </c>
      <c r="D46" s="34"/>
      <c r="E46" s="26"/>
      <c r="F46" s="26"/>
      <c r="G46" s="8">
        <v>4276</v>
      </c>
      <c r="H46" s="8">
        <v>5107</v>
      </c>
      <c r="I46" s="3"/>
      <c r="J46" s="3"/>
    </row>
    <row r="47" spans="2:10" x14ac:dyDescent="0.15">
      <c r="B47" s="12">
        <v>1</v>
      </c>
      <c r="C47" s="10">
        <v>704</v>
      </c>
      <c r="D47" s="28">
        <v>60</v>
      </c>
      <c r="E47" s="26"/>
      <c r="F47" s="26"/>
      <c r="G47" s="9">
        <v>4370</v>
      </c>
      <c r="H47" s="21">
        <v>5289</v>
      </c>
      <c r="I47" s="3"/>
      <c r="J47" s="3"/>
    </row>
    <row r="48" spans="2:10" x14ac:dyDescent="0.15">
      <c r="B48" s="10">
        <v>2</v>
      </c>
      <c r="C48" s="10">
        <v>772</v>
      </c>
      <c r="D48" s="34"/>
      <c r="E48" s="26"/>
      <c r="F48" s="26"/>
      <c r="G48" s="22">
        <v>4452</v>
      </c>
      <c r="H48" s="7">
        <v>5452</v>
      </c>
      <c r="I48" s="3"/>
      <c r="J48" s="3"/>
    </row>
    <row r="49" spans="2:10" x14ac:dyDescent="0.15">
      <c r="B49" s="10">
        <v>3</v>
      </c>
      <c r="C49" s="10">
        <v>847</v>
      </c>
      <c r="D49" s="34"/>
      <c r="E49" s="26"/>
      <c r="F49" s="26"/>
      <c r="G49" s="7">
        <v>4542</v>
      </c>
      <c r="H49" s="7">
        <v>5633</v>
      </c>
      <c r="I49" s="3"/>
      <c r="J49" s="3"/>
    </row>
    <row r="50" spans="2:10" x14ac:dyDescent="0.15">
      <c r="B50" s="10">
        <v>4</v>
      </c>
      <c r="C50" s="10">
        <v>918</v>
      </c>
      <c r="D50" s="34"/>
      <c r="E50" s="26"/>
      <c r="F50" s="26"/>
      <c r="G50" s="22">
        <v>4228</v>
      </c>
      <c r="H50" s="7">
        <v>5809</v>
      </c>
      <c r="I50" s="3"/>
      <c r="J50" s="3"/>
    </row>
    <row r="51" spans="2:10" ht="14.25" thickBot="1" x14ac:dyDescent="0.2">
      <c r="B51" s="11">
        <v>5</v>
      </c>
      <c r="C51" s="11">
        <v>987</v>
      </c>
      <c r="D51" s="35"/>
      <c r="E51" s="27"/>
      <c r="F51" s="27"/>
      <c r="G51" s="8">
        <v>4711</v>
      </c>
      <c r="H51" s="8">
        <v>5971</v>
      </c>
      <c r="I51" s="3"/>
      <c r="J51" s="3"/>
    </row>
    <row r="52" spans="2:10" ht="14.25" thickBot="1" x14ac:dyDescent="0.2">
      <c r="C52" s="4"/>
      <c r="D52" s="4"/>
      <c r="E52" s="4"/>
      <c r="F52" s="4"/>
      <c r="G52" s="14" t="s">
        <v>8</v>
      </c>
      <c r="H52" s="18" t="s">
        <v>51</v>
      </c>
      <c r="I52" s="3"/>
      <c r="J52" s="3"/>
    </row>
    <row r="53" spans="2:10" x14ac:dyDescent="0.15">
      <c r="B53" s="13" t="s">
        <v>64</v>
      </c>
      <c r="C53" s="13"/>
      <c r="D53" s="13"/>
      <c r="E53" s="13"/>
      <c r="F53" s="13"/>
      <c r="G53" s="6" t="s">
        <v>9</v>
      </c>
      <c r="H53" s="21">
        <v>5467</v>
      </c>
    </row>
    <row r="54" spans="2:10" ht="14.25" thickBot="1" x14ac:dyDescent="0.2">
      <c r="B54" s="13" t="s">
        <v>53</v>
      </c>
      <c r="C54" s="13"/>
      <c r="D54" s="13"/>
      <c r="E54" s="13"/>
      <c r="F54" s="13"/>
      <c r="G54" s="11" t="s">
        <v>10</v>
      </c>
      <c r="H54" s="8">
        <v>5926</v>
      </c>
    </row>
    <row r="55" spans="2:10" x14ac:dyDescent="0.15">
      <c r="B55" s="25" t="s">
        <v>66</v>
      </c>
      <c r="C55" s="25"/>
      <c r="D55" s="25"/>
      <c r="E55" s="25"/>
      <c r="F55" s="13"/>
      <c r="G55" s="12">
        <v>1</v>
      </c>
      <c r="H55" s="21">
        <v>6208</v>
      </c>
    </row>
    <row r="56" spans="2:10" x14ac:dyDescent="0.15">
      <c r="B56" s="13" t="s">
        <v>54</v>
      </c>
      <c r="C56" s="13"/>
      <c r="D56" s="13"/>
      <c r="E56" s="13"/>
      <c r="F56" s="13"/>
      <c r="G56" s="10">
        <v>2</v>
      </c>
      <c r="H56" s="7">
        <v>6452</v>
      </c>
    </row>
    <row r="57" spans="2:10" x14ac:dyDescent="0.15">
      <c r="B57" s="13" t="s">
        <v>73</v>
      </c>
      <c r="C57" s="13"/>
      <c r="D57" s="13"/>
      <c r="E57" s="13"/>
      <c r="F57" s="13"/>
      <c r="G57" s="10">
        <v>3</v>
      </c>
      <c r="H57" s="7">
        <v>6724</v>
      </c>
    </row>
    <row r="58" spans="2:10" x14ac:dyDescent="0.15">
      <c r="B58" s="13"/>
      <c r="C58" s="13"/>
      <c r="D58" s="13"/>
      <c r="E58" s="13"/>
      <c r="F58" s="13"/>
      <c r="G58" s="10">
        <v>4</v>
      </c>
      <c r="H58" s="7">
        <v>6980</v>
      </c>
    </row>
    <row r="59" spans="2:10" ht="14.25" thickBot="1" x14ac:dyDescent="0.2">
      <c r="B59" s="31" t="s">
        <v>30</v>
      </c>
      <c r="C59" s="31"/>
      <c r="D59" s="31"/>
      <c r="E59" s="31"/>
      <c r="F59" s="13"/>
      <c r="G59" s="11">
        <v>5</v>
      </c>
      <c r="H59" s="8">
        <v>7230</v>
      </c>
    </row>
    <row r="60" spans="2:10" x14ac:dyDescent="0.15">
      <c r="B60" s="23" t="s">
        <v>62</v>
      </c>
      <c r="C60" s="23"/>
      <c r="D60" s="23"/>
      <c r="E60" s="23"/>
      <c r="F60" s="23"/>
      <c r="G60" s="23"/>
      <c r="H60" s="23"/>
    </row>
    <row r="61" spans="2:10" x14ac:dyDescent="0.15">
      <c r="B61" s="23" t="s">
        <v>63</v>
      </c>
      <c r="C61" s="23"/>
      <c r="D61" s="23"/>
      <c r="E61" s="23"/>
      <c r="F61" s="23"/>
      <c r="G61" s="23"/>
      <c r="H61" s="23"/>
    </row>
    <row r="62" spans="2:10" x14ac:dyDescent="0.15">
      <c r="B62" s="23" t="s">
        <v>58</v>
      </c>
      <c r="C62" s="23"/>
      <c r="D62" s="23"/>
      <c r="E62" s="23"/>
      <c r="F62" s="23"/>
      <c r="G62" s="23"/>
      <c r="H62" s="23"/>
    </row>
    <row r="63" spans="2:10" x14ac:dyDescent="0.15">
      <c r="B63" s="23" t="s">
        <v>59</v>
      </c>
      <c r="C63" s="23"/>
      <c r="D63" s="23"/>
      <c r="E63" s="23"/>
      <c r="F63" s="23"/>
      <c r="G63" s="23"/>
      <c r="H63" s="23"/>
    </row>
    <row r="64" spans="2:10" x14ac:dyDescent="0.15">
      <c r="B64" s="23" t="s">
        <v>60</v>
      </c>
      <c r="C64" s="23"/>
      <c r="D64" s="23"/>
      <c r="E64" s="23"/>
      <c r="F64" s="23"/>
      <c r="G64" s="23"/>
      <c r="H64" s="23"/>
    </row>
    <row r="65" spans="2:8" x14ac:dyDescent="0.15">
      <c r="B65" s="23" t="s">
        <v>74</v>
      </c>
      <c r="C65" s="23"/>
      <c r="D65" s="23"/>
      <c r="E65" s="23"/>
      <c r="F65" s="23"/>
      <c r="G65" s="23"/>
      <c r="H65" s="23"/>
    </row>
    <row r="66" spans="2:8" x14ac:dyDescent="0.15">
      <c r="B66" s="16" t="s">
        <v>40</v>
      </c>
      <c r="C66" s="16"/>
      <c r="D66" s="16"/>
      <c r="E66" s="16"/>
      <c r="F66" s="16"/>
      <c r="G66" s="16"/>
      <c r="H66" s="16"/>
    </row>
    <row r="67" spans="2:8" x14ac:dyDescent="0.15">
      <c r="B67" s="24" t="s">
        <v>76</v>
      </c>
      <c r="C67" s="24"/>
      <c r="D67" s="24"/>
      <c r="E67" s="24"/>
      <c r="F67" s="24"/>
      <c r="G67" s="24"/>
      <c r="H67" s="24"/>
    </row>
  </sheetData>
  <mergeCells count="24">
    <mergeCell ref="B1:G1"/>
    <mergeCell ref="F2:G2"/>
    <mergeCell ref="I2:J2"/>
    <mergeCell ref="D5:D6"/>
    <mergeCell ref="E5:E11"/>
    <mergeCell ref="F5:F11"/>
    <mergeCell ref="D7:D11"/>
    <mergeCell ref="D15:D16"/>
    <mergeCell ref="E15:E21"/>
    <mergeCell ref="F15:F21"/>
    <mergeCell ref="D17:D21"/>
    <mergeCell ref="D25:D26"/>
    <mergeCell ref="E25:E31"/>
    <mergeCell ref="F25:F31"/>
    <mergeCell ref="D27:D31"/>
    <mergeCell ref="B59:E59"/>
    <mergeCell ref="D35:D36"/>
    <mergeCell ref="E35:E41"/>
    <mergeCell ref="F35:F41"/>
    <mergeCell ref="D37:D41"/>
    <mergeCell ref="D45:D46"/>
    <mergeCell ref="E45:E51"/>
    <mergeCell ref="F45:F51"/>
    <mergeCell ref="D47:D51"/>
  </mergeCells>
  <phoneticPr fontId="1"/>
  <pageMargins left="0.9055118110236221" right="0.70866141732283472" top="0.74803149606299213" bottom="0.35433070866141736" header="0.31496062992125984" footer="0.31496062992125984"/>
  <pageSetup paperSize="9" scale="86"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4</vt:i4>
      </vt:variant>
    </vt:vector>
  </HeadingPairs>
  <TitlesOfParts>
    <vt:vector size="14" baseType="lpstr">
      <vt:lpstr>H27.8～</vt:lpstr>
      <vt:lpstr>H29.2～</vt:lpstr>
      <vt:lpstr>H29.4~</vt:lpstr>
      <vt:lpstr>H30.4~</vt:lpstr>
      <vt:lpstr>H30.8~ </vt:lpstr>
      <vt:lpstr>R1.10</vt:lpstr>
      <vt:lpstr>R3.4 </vt:lpstr>
      <vt:lpstr>R3.8</vt:lpstr>
      <vt:lpstr>R6.6 </vt:lpstr>
      <vt:lpstr>R7.9</vt:lpstr>
      <vt:lpstr>'R3.4 '!Print_Area</vt:lpstr>
      <vt:lpstr>R3.8!Print_Area</vt:lpstr>
      <vt:lpstr>'R6.6 '!Print_Area</vt:lpstr>
      <vt:lpstr>R7.9!Print_Area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Chokushi-fmv1</cp:lastModifiedBy>
  <cp:lastPrinted>2025-08-18T08:24:05Z</cp:lastPrinted>
  <dcterms:created xsi:type="dcterms:W3CDTF">2013-09-05T13:48:33Z</dcterms:created>
  <dcterms:modified xsi:type="dcterms:W3CDTF">2025-08-18T08:24:06Z</dcterms:modified>
</cp:coreProperties>
</file>